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opfer\Desktop\"/>
    </mc:Choice>
  </mc:AlternateContent>
  <xr:revisionPtr revIDLastSave="0" documentId="13_ncr:1_{7D52405E-0134-4708-BDD5-55C30C838D1B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Value Summary" sheetId="1" r:id="rId1"/>
    <sheet name="Dollars Saved - Contractor " sheetId="10" r:id="rId2"/>
    <sheet name="Assumptions " sheetId="11" state="hidden" r:id="rId3"/>
    <sheet name="Dollars Saved - Contractor" sheetId="9" state="hidden" r:id="rId4"/>
    <sheet name="Assumptions" sheetId="5" state="hidden" r:id="rId5"/>
  </sheets>
  <definedNames>
    <definedName name="_xlnm.Print_Area" localSheetId="4">Assumptions!$A$1:$M$31</definedName>
    <definedName name="_xlnm.Print_Area" localSheetId="2">'Assumptions '!$A$1:$U$61</definedName>
    <definedName name="_xlnm.Print_Area" localSheetId="1">'Dollars Saved - Contractor '!$B$1:$L$33</definedName>
    <definedName name="_xlnm.Print_Area" localSheetId="0">'Value Summary'!$A$1:$O$38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0" l="1"/>
  <c r="C29" i="10"/>
  <c r="D31" i="10" l="1"/>
  <c r="L11" i="10" s="1"/>
  <c r="D30" i="10"/>
  <c r="L13" i="10" s="1"/>
  <c r="D29" i="10"/>
  <c r="F23" i="10" l="1"/>
  <c r="F22" i="10"/>
  <c r="L23" i="10"/>
  <c r="F13" i="10"/>
  <c r="F24" i="10"/>
  <c r="F20" i="10"/>
  <c r="L12" i="10"/>
  <c r="L15" i="10" s="1"/>
  <c r="F19" i="10"/>
  <c r="L24" i="10"/>
  <c r="L20" i="10"/>
  <c r="L21" i="10"/>
  <c r="L19" i="10"/>
  <c r="F12" i="10"/>
  <c r="F21" i="10"/>
  <c r="L22" i="10"/>
  <c r="F11" i="10"/>
  <c r="D32" i="9"/>
  <c r="E32" i="9" s="1"/>
  <c r="E33" i="9"/>
  <c r="D34" i="9"/>
  <c r="E34" i="9" s="1"/>
  <c r="L26" i="10" l="1"/>
  <c r="F26" i="10"/>
  <c r="F15" i="10"/>
  <c r="G16" i="10" s="1"/>
  <c r="K19" i="9"/>
  <c r="E19" i="9"/>
  <c r="E18" i="9"/>
  <c r="K9" i="9"/>
  <c r="G27" i="10" l="1"/>
  <c r="G30" i="10" s="1"/>
  <c r="K20" i="9"/>
  <c r="K18" i="9"/>
  <c r="E20" i="9"/>
  <c r="E16" i="9"/>
  <c r="K17" i="9"/>
  <c r="K16" i="9"/>
  <c r="E17" i="9"/>
  <c r="K15" i="9"/>
  <c r="K8" i="9"/>
  <c r="E9" i="9"/>
  <c r="E8" i="9"/>
  <c r="K7" i="9"/>
  <c r="E7" i="9"/>
  <c r="E15" i="9"/>
  <c r="K11" i="9" l="1"/>
  <c r="E22" i="9"/>
  <c r="E11" i="9"/>
  <c r="K22" i="9"/>
  <c r="F13" i="9" l="1"/>
  <c r="F24" i="9"/>
  <c r="M18" i="1" s="1"/>
  <c r="M14" i="1" l="1"/>
  <c r="M21" i="1" s="1"/>
  <c r="M25" i="1" s="1"/>
  <c r="N25" i="1" s="1"/>
  <c r="F28" i="9"/>
</calcChain>
</file>

<file path=xl/sharedStrings.xml><?xml version="1.0" encoding="utf-8"?>
<sst xmlns="http://schemas.openxmlformats.org/spreadsheetml/2006/main" count="141" uniqueCount="86">
  <si>
    <t>Electrical Apprentice Pay</t>
  </si>
  <si>
    <t>Minutes</t>
  </si>
  <si>
    <t>per hour</t>
  </si>
  <si>
    <t>per minute</t>
  </si>
  <si>
    <t>Apprentice Electrician Wage/hour</t>
  </si>
  <si>
    <t>ASSUMPTIONS</t>
  </si>
  <si>
    <t>This is from the perspective of the Electrical Contractor</t>
  </si>
  <si>
    <t>Master Electrician Pay</t>
  </si>
  <si>
    <t>Total Value</t>
  </si>
  <si>
    <t>Total</t>
  </si>
  <si>
    <t>Master Electrician</t>
  </si>
  <si>
    <t>Apprentice Electrician Hourly Wage</t>
  </si>
  <si>
    <t xml:space="preserve">Master Electrician Hourly Wage </t>
  </si>
  <si>
    <t>Value Dollars</t>
  </si>
  <si>
    <t>Delivery Value</t>
  </si>
  <si>
    <t>Cost</t>
  </si>
  <si>
    <t>Current Contractor Costs - Delivery through to Pull Zone</t>
  </si>
  <si>
    <t>Quantity /
Electricians</t>
  </si>
  <si>
    <t>Delivery through to Pull Zone subtotal</t>
  </si>
  <si>
    <t>Current Contractor Costs - at the Pull Zone</t>
  </si>
  <si>
    <t>Pull Zone Value subtotal</t>
  </si>
  <si>
    <t>Pull Zone Value</t>
  </si>
  <si>
    <t>Future Contractor Costs - Delivery through to Pull Zone</t>
  </si>
  <si>
    <t>Future Contractor Costs - at the Pull Zone</t>
  </si>
  <si>
    <t>Debris removal - pull zone preparation</t>
  </si>
  <si>
    <t>Staging to pull zone - only 1 reel</t>
  </si>
  <si>
    <t>Feeder set-up</t>
  </si>
  <si>
    <t>Journeyman Electrician</t>
  </si>
  <si>
    <t>/pull</t>
  </si>
  <si>
    <t>Tool costs</t>
  </si>
  <si>
    <t>Reel Rover removal</t>
  </si>
  <si>
    <t>Dock to Staging - only 1 reel - eliminate forklift or pallet jack</t>
  </si>
  <si>
    <t>Reel Rover set-up - main pull</t>
  </si>
  <si>
    <t>Truck to Dock - meet delivery</t>
  </si>
  <si>
    <t>Tool costs - pallet jack</t>
  </si>
  <si>
    <t>Tool costs - feeder rental</t>
  </si>
  <si>
    <t>Employee Type</t>
  </si>
  <si>
    <t xml:space="preserve"> - Reduced delivery time - no waiting for a fork lift, no pallet jack required</t>
  </si>
  <si>
    <t xml:space="preserve"> -  No feeder equipment required</t>
  </si>
  <si>
    <t xml:space="preserve"> -  No over spooling, 1 person payout</t>
  </si>
  <si>
    <t>Savings when Reel Jacks are used</t>
  </si>
  <si>
    <r>
      <t>The costs they will avoid when they use the ReelRover</t>
    </r>
    <r>
      <rPr>
        <vertAlign val="superscript"/>
        <sz val="11"/>
        <color rgb="FFFF0000"/>
        <rFont val="Calibri"/>
        <family val="2"/>
        <scheme val="minor"/>
      </rPr>
      <t>TM</t>
    </r>
  </si>
  <si>
    <t>Truck to Dock - meet delivery to agree logistics</t>
  </si>
  <si>
    <t>Dock to Staging -  fork lift / pallet jack wait</t>
  </si>
  <si>
    <t>Staging to pull zone -  fork lift / pallet jack wait</t>
  </si>
  <si>
    <t>Payout Management</t>
  </si>
  <si>
    <t xml:space="preserve">Payout Management </t>
  </si>
  <si>
    <t>Pull zone clean-up -  metal reel removal with pallet jack</t>
  </si>
  <si>
    <t>Set-up - ground wire pull</t>
  </si>
  <si>
    <t>Metal reel set-up - main pull with pallet jack</t>
  </si>
  <si>
    <t xml:space="preserve">Job/Order #: </t>
  </si>
  <si>
    <t xml:space="preserve">Date: </t>
  </si>
  <si>
    <t>Customer:</t>
  </si>
  <si>
    <t>Summary</t>
  </si>
  <si>
    <t>Number of "Pulls" on Your Project</t>
  </si>
  <si>
    <t>Value / Project</t>
  </si>
  <si>
    <t>Subtotal</t>
  </si>
  <si>
    <t>Enter Contractor Inputs in Yellow Boxes</t>
  </si>
  <si>
    <t>This calculates the value to the contractor with the ReelRover in comparison to a metal compartmentalized reel on an A-frame.</t>
  </si>
  <si>
    <t>Per Hour</t>
  </si>
  <si>
    <t>Per Minute</t>
  </si>
  <si>
    <t>Total Value / Pull</t>
  </si>
  <si>
    <t>Staging to Pull Zone -  fork lift / pallet jack wait</t>
  </si>
  <si>
    <t>Tool Costs - pallet jack</t>
  </si>
  <si>
    <t>Debris Removal - pull zone preparation</t>
  </si>
  <si>
    <t>Metal Reel Set-up - main pull with pallet jack</t>
  </si>
  <si>
    <t>Feeder Set-up</t>
  </si>
  <si>
    <t>Pull Zone Clean-up -  metal reel removal with pallet jack</t>
  </si>
  <si>
    <t>Tool Costs - feeder rental</t>
  </si>
  <si>
    <t>Pull Zone Value Subtotal</t>
  </si>
  <si>
    <t>Delivery Through to Pull Zone Subtotal</t>
  </si>
  <si>
    <t>Staging to Pull Zone - only 1 reel</t>
  </si>
  <si>
    <t>Reel Rover Set-up - main pull</t>
  </si>
  <si>
    <t>Reel Rover Removal</t>
  </si>
  <si>
    <t>Tool Costs</t>
  </si>
  <si>
    <t>ReelRover Value Calculator</t>
  </si>
  <si>
    <t>The following salary and equipment estimates were used to create assumptions on the average price for labor and equipment used in the ReelRover™ Value Calculator.</t>
  </si>
  <si>
    <t>ReelRover Value Calculator Assumptions</t>
  </si>
  <si>
    <t>Electrician Salary</t>
  </si>
  <si>
    <t>Pallet Jack Expense</t>
  </si>
  <si>
    <t>ReelRover™ Value Calculator</t>
  </si>
  <si>
    <t>Value from Delivery to the Pull Zone</t>
  </si>
  <si>
    <t>Value during Set-up of Pull</t>
  </si>
  <si>
    <t>Savings Using ReelRover vs. Metal Reels with A-Frame</t>
  </si>
  <si>
    <t>The ReelRover™ Value Calculator takes the perspective of the Electrical Contractor to show the costs that can be                                                                                              avoided when the ReelRover is on a job.</t>
  </si>
  <si>
    <t xml:space="preserve">Apprentice Electrician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</si>
</sst>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3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5"/>
      <name val="Arial"/>
      <family val="2"/>
    </font>
    <font>
      <sz val="14"/>
      <color theme="1"/>
      <name val="Arial"/>
      <family val="2"/>
    </font>
    <font>
      <b/>
      <sz val="14"/>
      <color theme="5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sz val="36"/>
      <color theme="9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sz val="14"/>
      <color theme="1"/>
      <name val="Calibri"/>
      <family val="2"/>
      <scheme val="minor"/>
    </font>
    <font>
      <sz val="22"/>
      <color theme="0"/>
      <name val="Arial Bold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/>
    <xf numFmtId="0" fontId="5" fillId="2" borderId="0" xfId="0" applyFont="1" applyFill="1"/>
    <xf numFmtId="2" fontId="5" fillId="2" borderId="0" xfId="0" applyNumberFormat="1" applyFont="1" applyFill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2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9" fontId="5" fillId="0" borderId="0" xfId="2" applyFont="1"/>
    <xf numFmtId="0" fontId="8" fillId="0" borderId="0" xfId="0" applyFont="1"/>
    <xf numFmtId="0" fontId="5" fillId="5" borderId="0" xfId="0" applyFont="1" applyFill="1"/>
    <xf numFmtId="2" fontId="5" fillId="5" borderId="0" xfId="0" applyNumberFormat="1" applyFont="1" applyFill="1"/>
    <xf numFmtId="0" fontId="3" fillId="0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horizontal="right"/>
    </xf>
    <xf numFmtId="0" fontId="2" fillId="0" borderId="0" xfId="0" applyFont="1"/>
    <xf numFmtId="0" fontId="11" fillId="4" borderId="0" xfId="0" applyFont="1" applyFill="1" applyAlignment="1">
      <alignment horizontal="center"/>
    </xf>
    <xf numFmtId="0" fontId="11" fillId="4" borderId="0" xfId="0" applyFont="1" applyFill="1"/>
    <xf numFmtId="0" fontId="10" fillId="4" borderId="0" xfId="0" applyFont="1" applyFill="1" applyAlignment="1">
      <alignment vertical="center"/>
    </xf>
    <xf numFmtId="0" fontId="17" fillId="7" borderId="0" xfId="0" applyFont="1" applyFill="1" applyBorder="1" applyAlignment="1">
      <alignment vertical="center"/>
    </xf>
    <xf numFmtId="2" fontId="17" fillId="7" borderId="0" xfId="0" applyNumberFormat="1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2" fontId="18" fillId="7" borderId="0" xfId="0" applyNumberFormat="1" applyFont="1" applyFill="1" applyBorder="1" applyAlignment="1">
      <alignment horizontal="center" vertical="center"/>
    </xf>
    <xf numFmtId="44" fontId="18" fillId="7" borderId="0" xfId="1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9" fontId="10" fillId="4" borderId="0" xfId="2" applyFont="1" applyFill="1" applyBorder="1"/>
    <xf numFmtId="0" fontId="10" fillId="7" borderId="5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19" fillId="7" borderId="15" xfId="0" applyFont="1" applyFill="1" applyBorder="1" applyAlignment="1">
      <alignment vertical="center"/>
    </xf>
    <xf numFmtId="0" fontId="19" fillId="7" borderId="16" xfId="0" applyFont="1" applyFill="1" applyBorder="1" applyAlignment="1">
      <alignment vertical="center"/>
    </xf>
    <xf numFmtId="0" fontId="19" fillId="7" borderId="17" xfId="0" applyFont="1" applyFill="1" applyBorder="1" applyAlignment="1">
      <alignment vertical="center"/>
    </xf>
    <xf numFmtId="2" fontId="23" fillId="7" borderId="6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5" fillId="4" borderId="6" xfId="0" applyFont="1" applyFill="1" applyBorder="1" applyAlignment="1">
      <alignment vertical="center"/>
    </xf>
    <xf numFmtId="4" fontId="21" fillId="4" borderId="0" xfId="0" applyNumberFormat="1" applyFont="1" applyFill="1" applyBorder="1" applyAlignment="1">
      <alignment horizontal="right" vertical="center"/>
    </xf>
    <xf numFmtId="0" fontId="16" fillId="4" borderId="0" xfId="0" applyFont="1" applyFill="1" applyBorder="1" applyAlignment="1">
      <alignment vertical="center"/>
    </xf>
    <xf numFmtId="44" fontId="15" fillId="4" borderId="0" xfId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49" fontId="15" fillId="4" borderId="8" xfId="0" applyNumberFormat="1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2" fontId="20" fillId="6" borderId="8" xfId="0" applyNumberFormat="1" applyFont="1" applyFill="1" applyBorder="1" applyAlignment="1">
      <alignment horizontal="center" vertical="center"/>
    </xf>
    <xf numFmtId="44" fontId="20" fillId="6" borderId="8" xfId="1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2" fontId="10" fillId="4" borderId="0" xfId="0" applyNumberFormat="1" applyFont="1" applyFill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4" fontId="10" fillId="7" borderId="3" xfId="0" applyNumberFormat="1" applyFont="1" applyFill="1" applyBorder="1" applyAlignment="1">
      <alignment vertical="center"/>
    </xf>
    <xf numFmtId="0" fontId="10" fillId="7" borderId="4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2" fillId="0" borderId="0" xfId="0" applyFont="1" applyFill="1"/>
    <xf numFmtId="0" fontId="0" fillId="0" borderId="0" xfId="0"/>
    <xf numFmtId="0" fontId="0" fillId="0" borderId="0" xfId="0"/>
    <xf numFmtId="0" fontId="2" fillId="0" borderId="0" xfId="0" applyFont="1"/>
    <xf numFmtId="9" fontId="2" fillId="0" borderId="0" xfId="2" applyFont="1"/>
    <xf numFmtId="0" fontId="2" fillId="4" borderId="0" xfId="0" applyFont="1" applyFill="1"/>
    <xf numFmtId="0" fontId="10" fillId="4" borderId="0" xfId="0" applyFont="1" applyFill="1" applyAlignment="1">
      <alignment horizontal="left"/>
    </xf>
    <xf numFmtId="0" fontId="1" fillId="4" borderId="0" xfId="0" applyFont="1" applyFill="1"/>
    <xf numFmtId="0" fontId="21" fillId="4" borderId="0" xfId="0" applyFont="1" applyFill="1"/>
    <xf numFmtId="0" fontId="2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right" vertical="center" wrapText="1"/>
    </xf>
    <xf numFmtId="0" fontId="10" fillId="4" borderId="0" xfId="0" applyFont="1" applyFill="1" applyAlignment="1">
      <alignment vertical="center" wrapText="1"/>
    </xf>
    <xf numFmtId="2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right" vertical="center"/>
    </xf>
    <xf numFmtId="9" fontId="10" fillId="4" borderId="0" xfId="2" applyFont="1" applyFill="1" applyAlignment="1">
      <alignment vertical="center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vertical="center"/>
    </xf>
    <xf numFmtId="44" fontId="10" fillId="7" borderId="13" xfId="1" applyFont="1" applyFill="1" applyBorder="1" applyAlignment="1">
      <alignment vertical="center"/>
    </xf>
    <xf numFmtId="2" fontId="26" fillId="6" borderId="13" xfId="0" applyNumberFormat="1" applyFont="1" applyFill="1" applyBorder="1" applyAlignment="1">
      <alignment horizontal="center" vertical="center"/>
    </xf>
    <xf numFmtId="44" fontId="26" fillId="6" borderId="20" xfId="1" applyFont="1" applyFill="1" applyBorder="1" applyAlignment="1">
      <alignment vertical="center"/>
    </xf>
    <xf numFmtId="44" fontId="10" fillId="7" borderId="13" xfId="1" applyFont="1" applyFill="1" applyBorder="1" applyAlignment="1">
      <alignment horizontal="center" vertical="center"/>
    </xf>
    <xf numFmtId="44" fontId="26" fillId="6" borderId="13" xfId="1" applyFont="1" applyFill="1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vertical="top"/>
    </xf>
    <xf numFmtId="0" fontId="2" fillId="0" borderId="0" xfId="0" applyFont="1" applyAlignment="1">
      <alignment vertical="center"/>
    </xf>
    <xf numFmtId="44" fontId="19" fillId="8" borderId="13" xfId="1" applyFont="1" applyFill="1" applyBorder="1" applyAlignment="1" applyProtection="1">
      <alignment vertical="center"/>
      <protection locked="0"/>
    </xf>
    <xf numFmtId="1" fontId="19" fillId="8" borderId="13" xfId="0" applyNumberFormat="1" applyFont="1" applyFill="1" applyBorder="1" applyAlignment="1" applyProtection="1">
      <alignment horizontal="center" vertical="center"/>
      <protection locked="0"/>
    </xf>
    <xf numFmtId="14" fontId="11" fillId="4" borderId="11" xfId="0" applyNumberFormat="1" applyFont="1" applyFill="1" applyBorder="1" applyProtection="1">
      <protection locked="0"/>
    </xf>
    <xf numFmtId="0" fontId="10" fillId="7" borderId="13" xfId="0" applyFont="1" applyFill="1" applyBorder="1" applyAlignment="1" applyProtection="1">
      <alignment horizontal="center" vertical="center"/>
    </xf>
    <xf numFmtId="0" fontId="10" fillId="4" borderId="0" xfId="0" applyFont="1" applyFill="1" applyBorder="1"/>
    <xf numFmtId="0" fontId="11" fillId="4" borderId="0" xfId="0" applyFont="1" applyFill="1" applyBorder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/>
    <xf numFmtId="0" fontId="10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5" fillId="4" borderId="0" xfId="0" applyFont="1" applyFill="1" applyBorder="1"/>
    <xf numFmtId="4" fontId="10" fillId="4" borderId="0" xfId="0" applyNumberFormat="1" applyFont="1" applyFill="1" applyBorder="1" applyAlignment="1">
      <alignment vertical="center"/>
    </xf>
    <xf numFmtId="2" fontId="10" fillId="4" borderId="0" xfId="0" applyNumberFormat="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3" fillId="4" borderId="0" xfId="0" applyFont="1" applyFill="1" applyBorder="1"/>
    <xf numFmtId="0" fontId="22" fillId="6" borderId="18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left"/>
      <protection locked="0"/>
    </xf>
    <xf numFmtId="0" fontId="11" fillId="4" borderId="12" xfId="0" applyFont="1" applyFill="1" applyBorder="1" applyAlignment="1" applyProtection="1">
      <alignment horizontal="left"/>
      <protection locked="0"/>
    </xf>
    <xf numFmtId="0" fontId="12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vertical="center"/>
    </xf>
    <xf numFmtId="0" fontId="10" fillId="7" borderId="13" xfId="0" applyFont="1" applyFill="1" applyBorder="1" applyAlignment="1">
      <alignment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 applyProtection="1">
      <alignment horizontal="center"/>
      <protection locked="0"/>
    </xf>
    <xf numFmtId="0" fontId="24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10" fillId="7" borderId="20" xfId="0" applyFont="1" applyFill="1" applyBorder="1" applyAlignment="1">
      <alignment horizontal="left" vertical="center"/>
    </xf>
    <xf numFmtId="0" fontId="10" fillId="7" borderId="21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26" fillId="6" borderId="20" xfId="0" applyFont="1" applyFill="1" applyBorder="1" applyAlignment="1">
      <alignment horizontal="center"/>
    </xf>
    <xf numFmtId="0" fontId="26" fillId="6" borderId="22" xfId="0" applyFont="1" applyFill="1" applyBorder="1" applyAlignment="1">
      <alignment horizontal="center"/>
    </xf>
    <xf numFmtId="0" fontId="26" fillId="6" borderId="21" xfId="0" applyFont="1" applyFill="1" applyBorder="1" applyAlignment="1">
      <alignment horizontal="center"/>
    </xf>
    <xf numFmtId="0" fontId="28" fillId="6" borderId="8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horizontal="right"/>
    </xf>
    <xf numFmtId="0" fontId="5" fillId="0" borderId="0" xfId="0" applyFont="1"/>
    <xf numFmtId="0" fontId="0" fillId="0" borderId="0" xfId="0" applyFont="1" applyAlignment="1">
      <alignment wrapText="1"/>
    </xf>
    <xf numFmtId="0" fontId="0" fillId="0" borderId="10" xfId="0" applyFont="1" applyBorder="1"/>
    <xf numFmtId="0" fontId="5" fillId="0" borderId="10" xfId="0" applyFont="1" applyBorder="1"/>
    <xf numFmtId="0" fontId="5" fillId="2" borderId="0" xfId="0" applyFont="1" applyFill="1" applyAlignment="1">
      <alignment horizontal="right" wrapText="1"/>
    </xf>
    <xf numFmtId="0" fontId="0" fillId="0" borderId="0" xfId="0" applyFont="1"/>
    <xf numFmtId="0" fontId="0" fillId="5" borderId="0" xfId="0" applyFont="1" applyFill="1"/>
    <xf numFmtId="0" fontId="5" fillId="5" borderId="0" xfId="0" applyFont="1" applyFill="1"/>
    <xf numFmtId="0" fontId="0" fillId="0" borderId="0" xfId="0"/>
  </cellXfs>
  <cellStyles count="3">
    <cellStyle name="Currency" xfId="1" builtinId="4"/>
    <cellStyle name="Normal" xfId="0" builtinId="0"/>
    <cellStyle name="Percent" xfId="2" builtinId="5"/>
  </cellStyles>
  <dxfs count="3">
    <dxf>
      <fill>
        <patternFill>
          <bgColor rgb="FF92D050"/>
        </patternFill>
      </fill>
    </dxf>
    <dxf>
      <font>
        <b/>
        <i val="0"/>
        <color theme="9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font>
        <b/>
        <i val="0"/>
        <color rgb="FFC00000"/>
      </font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</xdr:colOff>
      <xdr:row>0</xdr:row>
      <xdr:rowOff>109749</xdr:rowOff>
    </xdr:from>
    <xdr:to>
      <xdr:col>6</xdr:col>
      <xdr:colOff>166201</xdr:colOff>
      <xdr:row>2</xdr:row>
      <xdr:rowOff>363749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46C4B2-1DB5-544C-842D-41D431DB88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720" y="109749"/>
          <a:ext cx="3275161" cy="1148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73659</xdr:colOff>
      <xdr:row>0</xdr:row>
      <xdr:rowOff>0</xdr:rowOff>
    </xdr:from>
    <xdr:to>
      <xdr:col>2</xdr:col>
      <xdr:colOff>1296485</xdr:colOff>
      <xdr:row>2</xdr:row>
      <xdr:rowOff>208280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1F6F03-9CB1-B349-B0D7-B0E28A634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699" y="0"/>
          <a:ext cx="3285306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8</xdr:row>
      <xdr:rowOff>12700</xdr:rowOff>
    </xdr:from>
    <xdr:to>
      <xdr:col>6</xdr:col>
      <xdr:colOff>513183</xdr:colOff>
      <xdr:row>32</xdr:row>
      <xdr:rowOff>76708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AC1E4B-95AC-5F43-A77A-46C07C48A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625" y="1574800"/>
          <a:ext cx="3869158" cy="4636008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15</xdr:col>
      <xdr:colOff>10747</xdr:colOff>
      <xdr:row>8</xdr:row>
      <xdr:rowOff>6188</xdr:rowOff>
    </xdr:from>
    <xdr:to>
      <xdr:col>20</xdr:col>
      <xdr:colOff>3180</xdr:colOff>
      <xdr:row>32</xdr:row>
      <xdr:rowOff>70196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CEFE9F-31FD-AA44-8C36-DFA150348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7247" y="1568288"/>
          <a:ext cx="3357933" cy="4636008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15876</xdr:colOff>
      <xdr:row>8</xdr:row>
      <xdr:rowOff>3402</xdr:rowOff>
    </xdr:from>
    <xdr:to>
      <xdr:col>13</xdr:col>
      <xdr:colOff>583875</xdr:colOff>
      <xdr:row>32</xdr:row>
      <xdr:rowOff>67410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3B1292-6280-BE41-AE5F-7DBD7648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00676" y="1565502"/>
          <a:ext cx="3933499" cy="4636008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12700</xdr:colOff>
      <xdr:row>35</xdr:row>
      <xdr:rowOff>12700</xdr:rowOff>
    </xdr:from>
    <xdr:to>
      <xdr:col>16</xdr:col>
      <xdr:colOff>48230</xdr:colOff>
      <xdr:row>59</xdr:row>
      <xdr:rowOff>76708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2FA771-FDE9-464E-AF57-7E82513C1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51300" y="6743700"/>
          <a:ext cx="6766530" cy="4636008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oneCellAnchor>
    <xdr:from>
      <xdr:col>0</xdr:col>
      <xdr:colOff>38100</xdr:colOff>
      <xdr:row>0</xdr:row>
      <xdr:rowOff>25400</xdr:rowOff>
    </xdr:from>
    <xdr:ext cx="3644943" cy="1143000"/>
    <xdr:pic>
      <xdr:nvPicPr>
        <xdr:cNvPr id="6" name="Picture 5">
          <a:extLst>
            <a:ext uri="{FF2B5EF4-FFF2-40B4-BE49-F238E27FC236}">
              <a16:creationId xmlns:a16="http://schemas.microsoft.com/office/drawing/2014/main" id="{CF45B188-D4AC-B746-8BD8-DE8B0BF4F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" y="25400"/>
          <a:ext cx="3644943" cy="1143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114300</xdr:rowOff>
    </xdr:from>
    <xdr:to>
      <xdr:col>5</xdr:col>
      <xdr:colOff>602853</xdr:colOff>
      <xdr:row>28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4C7F99-5C59-442D-A1E7-2C4397AB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85800"/>
          <a:ext cx="3641328" cy="4743450"/>
        </a:xfrm>
        <a:prstGeom prst="rect">
          <a:avLst/>
        </a:prstGeom>
      </xdr:spPr>
    </xdr:pic>
    <xdr:clientData/>
  </xdr:twoCellAnchor>
  <xdr:twoCellAnchor editAs="oneCell">
    <xdr:from>
      <xdr:col>12</xdr:col>
      <xdr:colOff>518746</xdr:colOff>
      <xdr:row>3</xdr:row>
      <xdr:rowOff>31588</xdr:rowOff>
    </xdr:from>
    <xdr:to>
      <xdr:col>18</xdr:col>
      <xdr:colOff>80596</xdr:colOff>
      <xdr:row>29</xdr:row>
      <xdr:rowOff>49419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DCFC9A-760C-4402-A306-FA9CE31C6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6361" y="603088"/>
          <a:ext cx="3210658" cy="4970831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3</xdr:row>
      <xdr:rowOff>28802</xdr:rowOff>
    </xdr:from>
    <xdr:to>
      <xdr:col>12</xdr:col>
      <xdr:colOff>296149</xdr:colOff>
      <xdr:row>28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713E40-7D2F-403B-A8EE-DD951B43A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38575" y="600302"/>
          <a:ext cx="3772774" cy="48956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10</xdr:col>
      <xdr:colOff>413892</xdr:colOff>
      <xdr:row>60</xdr:row>
      <xdr:rowOff>132738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34E128-F749-4332-9ECE-B86C4D1BE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20000"/>
          <a:ext cx="6495238" cy="4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59"/>
  <sheetViews>
    <sheetView showGridLines="0" showRowColHeaders="0" tabSelected="1" showRuler="0" zoomScale="75" zoomScaleNormal="75" zoomScalePageLayoutView="80" workbookViewId="0">
      <selection activeCell="L33" sqref="L33"/>
    </sheetView>
  </sheetViews>
  <sheetFormatPr defaultColWidth="9.109375" defaultRowHeight="14.4" x14ac:dyDescent="0.3"/>
  <cols>
    <col min="1" max="1" width="2.77734375" style="23" customWidth="1"/>
    <col min="2" max="2" width="9.109375" style="2" customWidth="1"/>
    <col min="3" max="6" width="9.109375" style="2"/>
    <col min="7" max="11" width="12.109375" style="2" customWidth="1"/>
    <col min="12" max="12" width="18.44140625" style="2" customWidth="1"/>
    <col min="13" max="13" width="21.109375" style="2" customWidth="1"/>
    <col min="14" max="14" width="14" style="2" bestFit="1" customWidth="1"/>
    <col min="15" max="16384" width="9.109375" style="2"/>
  </cols>
  <sheetData>
    <row r="1" spans="1:115" s="26" customFormat="1" ht="34.950000000000003" customHeight="1" x14ac:dyDescent="0.3">
      <c r="A1" s="24"/>
      <c r="B1" s="97"/>
      <c r="C1" s="97"/>
      <c r="D1" s="97"/>
      <c r="E1" s="97"/>
      <c r="F1" s="97"/>
      <c r="G1" s="97"/>
      <c r="H1" s="97"/>
      <c r="I1" s="98" t="s">
        <v>50</v>
      </c>
      <c r="J1" s="111"/>
      <c r="K1" s="111"/>
      <c r="L1" s="98" t="s">
        <v>51</v>
      </c>
      <c r="M1" s="95"/>
      <c r="N1" s="97"/>
      <c r="O1" s="9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</row>
    <row r="2" spans="1:115" s="26" customFormat="1" ht="34.950000000000003" customHeight="1" x14ac:dyDescent="0.3">
      <c r="A2" s="24"/>
      <c r="B2" s="97"/>
      <c r="C2" s="97"/>
      <c r="D2" s="97"/>
      <c r="E2" s="97"/>
      <c r="F2" s="97"/>
      <c r="G2" s="97"/>
      <c r="H2" s="97"/>
      <c r="I2" s="99" t="s">
        <v>52</v>
      </c>
      <c r="J2" s="112"/>
      <c r="K2" s="112"/>
      <c r="L2" s="100"/>
      <c r="M2" s="100"/>
      <c r="N2" s="97"/>
      <c r="O2" s="9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</row>
    <row r="3" spans="1:115" s="26" customFormat="1" ht="34.950000000000003" customHeight="1" x14ac:dyDescent="0.3">
      <c r="A3" s="24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</row>
    <row r="4" spans="1:115" s="67" customFormat="1" ht="19.95" customHeight="1" x14ac:dyDescent="0.3">
      <c r="A4" s="24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</row>
    <row r="5" spans="1:115" s="67" customFormat="1" ht="45" customHeight="1" x14ac:dyDescent="0.3">
      <c r="A5" s="24"/>
      <c r="B5" s="113" t="s">
        <v>75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</row>
    <row r="6" spans="1:115" s="67" customFormat="1" ht="45" customHeight="1" x14ac:dyDescent="0.3">
      <c r="A6" s="24"/>
      <c r="B6" s="114" t="s">
        <v>53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</row>
    <row r="7" spans="1:115" s="67" customFormat="1" x14ac:dyDescent="0.3">
      <c r="A7" s="24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</row>
    <row r="8" spans="1:115" s="67" customFormat="1" ht="15" thickBot="1" x14ac:dyDescent="0.35">
      <c r="A8" s="24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</row>
    <row r="9" spans="1:115" ht="22.8" x14ac:dyDescent="0.3">
      <c r="A9" s="24"/>
      <c r="B9" s="102"/>
      <c r="C9" s="43" t="s">
        <v>80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O9" s="101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</row>
    <row r="10" spans="1:115" ht="17.399999999999999" x14ac:dyDescent="0.3">
      <c r="A10" s="24"/>
      <c r="B10" s="102"/>
      <c r="C10" s="115" t="s">
        <v>58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7"/>
      <c r="O10" s="101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</row>
    <row r="11" spans="1:115" ht="17.399999999999999" x14ac:dyDescent="0.3">
      <c r="A11" s="24"/>
      <c r="B11" s="102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  <c r="O11" s="10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</row>
    <row r="12" spans="1:115" ht="17.399999999999999" x14ac:dyDescent="0.3">
      <c r="A12" s="24"/>
      <c r="B12" s="102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101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</row>
    <row r="13" spans="1:115" ht="17.399999999999999" x14ac:dyDescent="0.3">
      <c r="A13" s="24"/>
      <c r="B13" s="102"/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9" t="s">
        <v>13</v>
      </c>
      <c r="N13" s="48"/>
      <c r="O13" s="101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</row>
    <row r="14" spans="1:115" ht="17.399999999999999" x14ac:dyDescent="0.3">
      <c r="A14" s="24"/>
      <c r="B14" s="102"/>
      <c r="C14" s="46"/>
      <c r="D14" s="50" t="s">
        <v>81</v>
      </c>
      <c r="E14" s="47"/>
      <c r="F14" s="47"/>
      <c r="G14" s="47"/>
      <c r="H14" s="47"/>
      <c r="I14" s="47"/>
      <c r="J14" s="47"/>
      <c r="K14" s="47"/>
      <c r="L14" s="47"/>
      <c r="M14" s="51">
        <f>+'Dollars Saved - Contractor'!F13</f>
        <v>167</v>
      </c>
      <c r="N14" s="48"/>
      <c r="O14" s="101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</row>
    <row r="15" spans="1:115" ht="17.399999999999999" x14ac:dyDescent="0.3">
      <c r="A15" s="24"/>
      <c r="B15" s="102"/>
      <c r="C15" s="46"/>
      <c r="D15" s="47" t="s">
        <v>37</v>
      </c>
      <c r="E15" s="47"/>
      <c r="F15" s="47"/>
      <c r="G15" s="47"/>
      <c r="H15" s="47"/>
      <c r="I15" s="47"/>
      <c r="J15" s="47"/>
      <c r="K15" s="47"/>
      <c r="L15" s="47"/>
      <c r="M15" s="51"/>
      <c r="N15" s="48"/>
      <c r="O15" s="101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</row>
    <row r="16" spans="1:115" ht="17.399999999999999" x14ac:dyDescent="0.3">
      <c r="A16" s="24"/>
      <c r="B16" s="102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51"/>
      <c r="N16" s="48"/>
      <c r="O16" s="101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</row>
    <row r="17" spans="1:115" ht="17.399999999999999" x14ac:dyDescent="0.3">
      <c r="A17" s="24"/>
      <c r="B17" s="102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51"/>
      <c r="N17" s="48"/>
      <c r="O17" s="101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</row>
    <row r="18" spans="1:115" ht="17.399999999999999" x14ac:dyDescent="0.3">
      <c r="A18" s="24"/>
      <c r="B18" s="102"/>
      <c r="C18" s="46"/>
      <c r="D18" s="50" t="s">
        <v>82</v>
      </c>
      <c r="E18" s="47"/>
      <c r="F18" s="47"/>
      <c r="G18" s="47"/>
      <c r="H18" s="47"/>
      <c r="I18" s="47"/>
      <c r="J18" s="47"/>
      <c r="K18" s="47"/>
      <c r="L18" s="47"/>
      <c r="M18" s="51">
        <f>+'Dollars Saved - Contractor'!F24</f>
        <v>134</v>
      </c>
      <c r="N18" s="48"/>
      <c r="O18" s="101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</row>
    <row r="19" spans="1:115" ht="17.399999999999999" x14ac:dyDescent="0.3">
      <c r="A19" s="24"/>
      <c r="B19" s="102"/>
      <c r="C19" s="46"/>
      <c r="D19" s="47" t="s">
        <v>39</v>
      </c>
      <c r="E19" s="47"/>
      <c r="F19" s="47"/>
      <c r="G19" s="47"/>
      <c r="H19" s="47"/>
      <c r="I19" s="47"/>
      <c r="J19" s="47"/>
      <c r="K19" s="47"/>
      <c r="L19" s="47"/>
      <c r="M19" s="52"/>
      <c r="N19" s="48"/>
      <c r="O19" s="101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</row>
    <row r="20" spans="1:115" ht="17.399999999999999" x14ac:dyDescent="0.3">
      <c r="A20" s="24"/>
      <c r="B20" s="102"/>
      <c r="C20" s="46"/>
      <c r="D20" s="103" t="s">
        <v>38</v>
      </c>
      <c r="E20" s="97"/>
      <c r="F20" s="97"/>
      <c r="G20" s="97"/>
      <c r="H20" s="47"/>
      <c r="I20" s="47"/>
      <c r="J20" s="47"/>
      <c r="K20" s="47"/>
      <c r="L20" s="47"/>
      <c r="M20" s="52"/>
      <c r="N20" s="48"/>
      <c r="O20" s="101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</row>
    <row r="21" spans="1:115" ht="18" thickBot="1" x14ac:dyDescent="0.35">
      <c r="A21" s="24"/>
      <c r="B21" s="102"/>
      <c r="C21" s="53"/>
      <c r="D21" s="54"/>
      <c r="E21" s="55"/>
      <c r="F21" s="55"/>
      <c r="G21" s="55"/>
      <c r="H21" s="55"/>
      <c r="I21" s="55"/>
      <c r="J21" s="55"/>
      <c r="K21" s="55"/>
      <c r="L21" s="56" t="s">
        <v>56</v>
      </c>
      <c r="M21" s="57">
        <f>SUM(M14:M19)</f>
        <v>301</v>
      </c>
      <c r="N21" s="58"/>
      <c r="O21" s="10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</row>
    <row r="22" spans="1:115" x14ac:dyDescent="0.3">
      <c r="A22" s="24"/>
      <c r="B22" s="102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4"/>
      <c r="N22" s="101"/>
      <c r="O22" s="101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</row>
    <row r="23" spans="1:115" ht="15" thickBot="1" x14ac:dyDescent="0.35">
      <c r="A23" s="24"/>
      <c r="B23" s="102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5"/>
      <c r="O23" s="101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</row>
    <row r="24" spans="1:115" ht="22.95" customHeight="1" x14ac:dyDescent="0.3">
      <c r="A24" s="24"/>
      <c r="B24" s="102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2"/>
      <c r="N24" s="63"/>
      <c r="O24" s="101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</row>
    <row r="25" spans="1:115" ht="44.4" x14ac:dyDescent="0.3">
      <c r="A25" s="24"/>
      <c r="B25" s="102"/>
      <c r="C25" s="37"/>
      <c r="D25" s="38" t="s">
        <v>55</v>
      </c>
      <c r="E25" s="30"/>
      <c r="F25" s="30"/>
      <c r="G25" s="30"/>
      <c r="H25" s="31"/>
      <c r="I25" s="31"/>
      <c r="J25" s="31"/>
      <c r="K25" s="32"/>
      <c r="L25" s="33" t="s">
        <v>9</v>
      </c>
      <c r="M25" s="34">
        <f>M21*L33</f>
        <v>3010</v>
      </c>
      <c r="N25" s="42" t="str">
        <f>IF(M25&gt;0, "✓","  ")</f>
        <v>✓</v>
      </c>
      <c r="O25" s="101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</row>
    <row r="26" spans="1:115" ht="16.05" customHeight="1" thickBot="1" x14ac:dyDescent="0.35">
      <c r="A26" s="24"/>
      <c r="B26" s="102"/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6"/>
      <c r="O26" s="101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</row>
    <row r="27" spans="1:115" x14ac:dyDescent="0.3">
      <c r="A27" s="24"/>
      <c r="B27" s="102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</row>
    <row r="28" spans="1:115" x14ac:dyDescent="0.3">
      <c r="A28" s="24"/>
      <c r="B28" s="102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</row>
    <row r="29" spans="1:115" ht="15" thickBot="1" x14ac:dyDescent="0.35">
      <c r="A29" s="24"/>
      <c r="B29" s="102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</row>
    <row r="30" spans="1:115" ht="25.95" customHeight="1" thickBot="1" x14ac:dyDescent="0.35">
      <c r="A30" s="24"/>
      <c r="B30" s="102"/>
      <c r="C30" s="106"/>
      <c r="D30" s="106"/>
      <c r="E30" s="106"/>
      <c r="F30" s="102"/>
      <c r="G30" s="108" t="s">
        <v>57</v>
      </c>
      <c r="H30" s="109"/>
      <c r="I30" s="109"/>
      <c r="J30" s="109"/>
      <c r="K30" s="109"/>
      <c r="L30" s="110"/>
      <c r="M30" s="106"/>
      <c r="N30" s="101"/>
      <c r="O30" s="10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</row>
    <row r="31" spans="1:115" ht="21" thickBot="1" x14ac:dyDescent="0.35">
      <c r="A31" s="24"/>
      <c r="B31" s="102"/>
      <c r="C31" s="106"/>
      <c r="D31" s="106"/>
      <c r="E31" s="106"/>
      <c r="F31" s="102"/>
      <c r="G31" s="39" t="s">
        <v>11</v>
      </c>
      <c r="H31" s="35"/>
      <c r="I31" s="35"/>
      <c r="J31" s="35"/>
      <c r="K31" s="35"/>
      <c r="L31" s="93">
        <v>35</v>
      </c>
      <c r="M31" s="106"/>
      <c r="N31" s="101"/>
      <c r="O31" s="10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</row>
    <row r="32" spans="1:115" ht="21" thickBot="1" x14ac:dyDescent="0.35">
      <c r="A32" s="24"/>
      <c r="B32" s="102"/>
      <c r="C32" s="106"/>
      <c r="D32" s="106"/>
      <c r="E32" s="106"/>
      <c r="F32" s="102"/>
      <c r="G32" s="39" t="s">
        <v>12</v>
      </c>
      <c r="H32" s="35"/>
      <c r="I32" s="35"/>
      <c r="J32" s="35"/>
      <c r="K32" s="35"/>
      <c r="L32" s="93">
        <v>90</v>
      </c>
      <c r="M32" s="106"/>
      <c r="N32" s="101"/>
      <c r="O32" s="10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</row>
    <row r="33" spans="1:115" ht="21" thickBot="1" x14ac:dyDescent="0.35">
      <c r="A33" s="24"/>
      <c r="B33" s="102"/>
      <c r="C33" s="106"/>
      <c r="D33" s="106"/>
      <c r="E33" s="106"/>
      <c r="F33" s="102"/>
      <c r="G33" s="40" t="s">
        <v>54</v>
      </c>
      <c r="H33" s="41"/>
      <c r="I33" s="41"/>
      <c r="J33" s="41"/>
      <c r="K33" s="41"/>
      <c r="L33" s="94">
        <v>10</v>
      </c>
      <c r="M33" s="106"/>
      <c r="N33" s="101"/>
      <c r="O33" s="101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</row>
    <row r="34" spans="1:115" x14ac:dyDescent="0.3">
      <c r="A34" s="24"/>
      <c r="B34" s="102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1"/>
      <c r="O34" s="101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</row>
    <row r="35" spans="1:115" x14ac:dyDescent="0.3">
      <c r="A35" s="24"/>
      <c r="B35" s="97"/>
      <c r="C35" s="97"/>
      <c r="D35" s="97"/>
      <c r="E35" s="97"/>
      <c r="F35" s="97"/>
      <c r="G35" s="107"/>
      <c r="H35" s="107"/>
      <c r="I35" s="107"/>
      <c r="J35" s="107"/>
      <c r="K35" s="107"/>
      <c r="L35" s="107"/>
      <c r="M35" s="97"/>
      <c r="N35" s="97"/>
      <c r="O35" s="97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</row>
    <row r="36" spans="1:115" x14ac:dyDescent="0.3">
      <c r="A36" s="24"/>
      <c r="B36" s="97"/>
      <c r="C36" s="36"/>
      <c r="D36" s="97"/>
      <c r="E36" s="97"/>
      <c r="F36" s="97"/>
      <c r="G36" s="107"/>
      <c r="H36" s="107"/>
      <c r="I36" s="107"/>
      <c r="J36" s="107"/>
      <c r="K36" s="107"/>
      <c r="L36" s="107"/>
      <c r="M36" s="97"/>
      <c r="N36" s="97"/>
      <c r="O36" s="97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</row>
    <row r="37" spans="1:115" x14ac:dyDescent="0.3">
      <c r="A37" s="24"/>
      <c r="B37" s="97"/>
      <c r="C37" s="36"/>
      <c r="D37" s="97"/>
      <c r="E37" s="97"/>
      <c r="F37" s="97"/>
      <c r="G37" s="107"/>
      <c r="H37" s="107"/>
      <c r="I37" s="107"/>
      <c r="J37" s="107"/>
      <c r="K37" s="107"/>
      <c r="L37" s="107"/>
      <c r="M37" s="97"/>
      <c r="N37" s="97"/>
      <c r="O37" s="9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</row>
    <row r="38" spans="1:115" x14ac:dyDescent="0.3">
      <c r="A38" s="24"/>
      <c r="B38" s="97"/>
      <c r="C38" s="3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</row>
    <row r="39" spans="1:115" x14ac:dyDescent="0.3"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</row>
    <row r="40" spans="1:115" x14ac:dyDescent="0.3"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</row>
    <row r="41" spans="1:115" x14ac:dyDescent="0.3"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</row>
    <row r="42" spans="1:115" x14ac:dyDescent="0.3"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</row>
    <row r="43" spans="1:115" x14ac:dyDescent="0.3"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</row>
    <row r="44" spans="1:115" x14ac:dyDescent="0.3"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</row>
    <row r="45" spans="1:115" x14ac:dyDescent="0.3"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</row>
    <row r="46" spans="1:115" x14ac:dyDescent="0.3"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</row>
    <row r="47" spans="1:115" x14ac:dyDescent="0.3"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</row>
    <row r="48" spans="1:115" x14ac:dyDescent="0.3"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</row>
    <row r="49" spans="16:115" x14ac:dyDescent="0.3"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</row>
    <row r="50" spans="16:115" x14ac:dyDescent="0.3"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</row>
    <row r="51" spans="16:115" x14ac:dyDescent="0.3"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</row>
    <row r="52" spans="16:115" x14ac:dyDescent="0.3"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</row>
    <row r="53" spans="16:115" x14ac:dyDescent="0.3"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</row>
    <row r="54" spans="16:115" x14ac:dyDescent="0.3"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</row>
    <row r="55" spans="16:115" x14ac:dyDescent="0.3"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</row>
    <row r="56" spans="16:115" x14ac:dyDescent="0.3"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</row>
    <row r="57" spans="16:115" x14ac:dyDescent="0.3"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</row>
    <row r="58" spans="16:115" x14ac:dyDescent="0.3"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</row>
    <row r="59" spans="16:115" x14ac:dyDescent="0.3"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</row>
    <row r="60" spans="16:115" x14ac:dyDescent="0.3"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</row>
    <row r="61" spans="16:115" x14ac:dyDescent="0.3"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</row>
    <row r="62" spans="16:115" x14ac:dyDescent="0.3"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</row>
    <row r="63" spans="16:115" x14ac:dyDescent="0.3"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</row>
    <row r="64" spans="16:115" x14ac:dyDescent="0.3"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</row>
    <row r="65" spans="16:115" x14ac:dyDescent="0.3"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</row>
    <row r="66" spans="16:115" x14ac:dyDescent="0.3"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</row>
    <row r="67" spans="16:115" x14ac:dyDescent="0.3"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</row>
    <row r="68" spans="16:115" x14ac:dyDescent="0.3"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</row>
    <row r="69" spans="16:115" x14ac:dyDescent="0.3"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</row>
    <row r="70" spans="16:115" x14ac:dyDescent="0.3"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</row>
    <row r="71" spans="16:115" x14ac:dyDescent="0.3"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</row>
    <row r="72" spans="16:115" x14ac:dyDescent="0.3"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</row>
    <row r="73" spans="16:115" x14ac:dyDescent="0.3"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</row>
    <row r="74" spans="16:115" x14ac:dyDescent="0.3"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</row>
    <row r="75" spans="16:115" x14ac:dyDescent="0.3"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</row>
    <row r="76" spans="16:115" x14ac:dyDescent="0.3"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</row>
    <row r="77" spans="16:115" x14ac:dyDescent="0.3"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</row>
    <row r="78" spans="16:115" x14ac:dyDescent="0.3"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</row>
    <row r="79" spans="16:115" x14ac:dyDescent="0.3"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</row>
    <row r="80" spans="16:115" x14ac:dyDescent="0.3"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</row>
    <row r="81" spans="16:115" x14ac:dyDescent="0.3"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</row>
    <row r="82" spans="16:115" x14ac:dyDescent="0.3"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</row>
    <row r="83" spans="16:115" x14ac:dyDescent="0.3"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</row>
    <row r="84" spans="16:115" x14ac:dyDescent="0.3"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</row>
    <row r="85" spans="16:115" x14ac:dyDescent="0.3"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</row>
    <row r="86" spans="16:115" x14ac:dyDescent="0.3"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</row>
    <row r="87" spans="16:115" x14ac:dyDescent="0.3"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</row>
    <row r="88" spans="16:115" x14ac:dyDescent="0.3"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</row>
    <row r="89" spans="16:115" x14ac:dyDescent="0.3"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</row>
    <row r="90" spans="16:115" x14ac:dyDescent="0.3"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</row>
    <row r="91" spans="16:115" x14ac:dyDescent="0.3"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</row>
    <row r="92" spans="16:115" x14ac:dyDescent="0.3"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</row>
    <row r="93" spans="16:115" x14ac:dyDescent="0.3"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</row>
    <row r="94" spans="16:115" x14ac:dyDescent="0.3"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</row>
    <row r="95" spans="16:115" x14ac:dyDescent="0.3"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</row>
    <row r="96" spans="16:115" x14ac:dyDescent="0.3"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</row>
    <row r="97" spans="16:115" x14ac:dyDescent="0.3"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</row>
    <row r="98" spans="16:115" x14ac:dyDescent="0.3"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</row>
    <row r="99" spans="16:115" x14ac:dyDescent="0.3"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</row>
    <row r="100" spans="16:115" x14ac:dyDescent="0.3"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</row>
    <row r="101" spans="16:115" x14ac:dyDescent="0.3"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</row>
    <row r="102" spans="16:115" x14ac:dyDescent="0.3"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</row>
    <row r="103" spans="16:115" x14ac:dyDescent="0.3"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</row>
    <row r="104" spans="16:115" x14ac:dyDescent="0.3"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</row>
    <row r="105" spans="16:115" x14ac:dyDescent="0.3"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</row>
    <row r="106" spans="16:115" x14ac:dyDescent="0.3"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</row>
    <row r="107" spans="16:115" x14ac:dyDescent="0.3"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</row>
    <row r="108" spans="16:115" x14ac:dyDescent="0.3"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</row>
    <row r="109" spans="16:115" x14ac:dyDescent="0.3"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</row>
    <row r="110" spans="16:115" x14ac:dyDescent="0.3"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</row>
    <row r="111" spans="16:115" x14ac:dyDescent="0.3"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</row>
    <row r="112" spans="16:115" x14ac:dyDescent="0.3"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</row>
    <row r="113" spans="16:115" x14ac:dyDescent="0.3"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</row>
    <row r="114" spans="16:115" x14ac:dyDescent="0.3"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</row>
    <row r="115" spans="16:115" x14ac:dyDescent="0.3"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</row>
    <row r="116" spans="16:115" x14ac:dyDescent="0.3"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</row>
    <row r="117" spans="16:115" x14ac:dyDescent="0.3"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</row>
    <row r="118" spans="16:115" x14ac:dyDescent="0.3"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</row>
    <row r="119" spans="16:115" x14ac:dyDescent="0.3"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</row>
    <row r="120" spans="16:115" x14ac:dyDescent="0.3"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</row>
    <row r="121" spans="16:115" x14ac:dyDescent="0.3"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</row>
    <row r="122" spans="16:115" x14ac:dyDescent="0.3"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</row>
    <row r="123" spans="16:115" x14ac:dyDescent="0.3"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</row>
    <row r="124" spans="16:115" x14ac:dyDescent="0.3"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</row>
    <row r="125" spans="16:115" x14ac:dyDescent="0.3"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</row>
    <row r="126" spans="16:115" x14ac:dyDescent="0.3"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</row>
    <row r="127" spans="16:115" x14ac:dyDescent="0.3"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</row>
    <row r="128" spans="16:115" x14ac:dyDescent="0.3"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</row>
    <row r="129" spans="16:115" x14ac:dyDescent="0.3"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</row>
    <row r="130" spans="16:115" x14ac:dyDescent="0.3"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</row>
    <row r="131" spans="16:115" x14ac:dyDescent="0.3"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</row>
    <row r="132" spans="16:115" x14ac:dyDescent="0.3"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</row>
    <row r="133" spans="16:115" x14ac:dyDescent="0.3"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</row>
    <row r="134" spans="16:115" x14ac:dyDescent="0.3"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</row>
    <row r="135" spans="16:115" x14ac:dyDescent="0.3"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</row>
    <row r="136" spans="16:115" x14ac:dyDescent="0.3"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</row>
    <row r="137" spans="16:115" x14ac:dyDescent="0.3"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</row>
    <row r="138" spans="16:115" x14ac:dyDescent="0.3"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</row>
    <row r="139" spans="16:115" x14ac:dyDescent="0.3"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</row>
    <row r="140" spans="16:115" x14ac:dyDescent="0.3"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</row>
    <row r="141" spans="16:115" x14ac:dyDescent="0.3"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</row>
    <row r="142" spans="16:115" x14ac:dyDescent="0.3"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</row>
    <row r="143" spans="16:115" x14ac:dyDescent="0.3"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</row>
    <row r="144" spans="16:115" x14ac:dyDescent="0.3"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</row>
    <row r="145" spans="16:115" x14ac:dyDescent="0.3"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</row>
    <row r="146" spans="16:115" x14ac:dyDescent="0.3"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</row>
    <row r="147" spans="16:115" x14ac:dyDescent="0.3"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</row>
    <row r="148" spans="16:115" x14ac:dyDescent="0.3"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</row>
    <row r="149" spans="16:115" x14ac:dyDescent="0.3"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</row>
    <row r="150" spans="16:115" x14ac:dyDescent="0.3"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</row>
    <row r="151" spans="16:115" x14ac:dyDescent="0.3"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</row>
    <row r="152" spans="16:115" x14ac:dyDescent="0.3"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</row>
    <row r="153" spans="16:115" x14ac:dyDescent="0.3"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</row>
    <row r="154" spans="16:115" x14ac:dyDescent="0.3"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</row>
    <row r="155" spans="16:115" x14ac:dyDescent="0.3"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</row>
    <row r="156" spans="16:115" x14ac:dyDescent="0.3"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</row>
    <row r="157" spans="16:115" x14ac:dyDescent="0.3"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</row>
    <row r="158" spans="16:115" x14ac:dyDescent="0.3"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</row>
    <row r="159" spans="16:115" x14ac:dyDescent="0.3"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</row>
  </sheetData>
  <sheetProtection algorithmName="SHA-512" hashValue="Hko9/NZVK6OzZvIkKiBoo7IwVOHCMuIziZypBsCOKlnnPVdeL25zliWJmNoeIegz4dDlnQlrW3Pzh0eGKcIJ8g==" saltValue="OIKRbi8yUqbIlJDveLnusA==" spinCount="100000" sheet="1" selectLockedCells="1"/>
  <mergeCells count="6">
    <mergeCell ref="G30:L30"/>
    <mergeCell ref="J1:K1"/>
    <mergeCell ref="J2:K2"/>
    <mergeCell ref="B5:O5"/>
    <mergeCell ref="B6:O6"/>
    <mergeCell ref="C10:N10"/>
  </mergeCells>
  <conditionalFormatting sqref="M25">
    <cfRule type="cellIs" dxfId="2" priority="1" operator="lessThan">
      <formula>0</formula>
    </cfRule>
    <cfRule type="cellIs" dxfId="1" priority="2" stopIfTrue="1" operator="greaterThan">
      <formula>0</formula>
    </cfRule>
    <cfRule type="expression" dxfId="0" priority="3">
      <formula>$M$25&gt;0</formula>
    </cfRule>
  </conditionalFormatting>
  <printOptions horizontalCentered="1"/>
  <pageMargins left="0.25" right="0.25" top="0.1741666" bottom="0.75" header="0.3" footer="0.15"/>
  <pageSetup scale="66" orientation="landscape" r:id="rId1"/>
  <headerFooter>
    <oddFooter>&amp;L&amp;G&amp;C&amp;"Arial,Regular" 1099 Thompson Road SE      Hartselle, AL 35640      256.773.2522      Cerrowire.com&amp;R&amp;"Arial,Regular"©2020 Cerrowire   Rev 07/2020
A Marmon/Berkshire Hathaway Company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E7D7-A919-6C4A-AE75-212534452546}">
  <dimension ref="A1:L33"/>
  <sheetViews>
    <sheetView showGridLines="0" showRowColHeaders="0" showRuler="0" zoomScale="75" zoomScaleNormal="75" zoomScaleSheetLayoutView="100" zoomScalePageLayoutView="80" workbookViewId="0">
      <selection activeCell="J1" sqref="J1"/>
    </sheetView>
  </sheetViews>
  <sheetFormatPr defaultColWidth="9.109375" defaultRowHeight="14.4" x14ac:dyDescent="0.3"/>
  <cols>
    <col min="1" max="1" width="2.77734375" style="70" customWidth="1"/>
    <col min="2" max="2" width="30.109375" style="26" customWidth="1"/>
    <col min="3" max="3" width="21.33203125" style="26" customWidth="1"/>
    <col min="4" max="4" width="14.77734375" style="26" customWidth="1"/>
    <col min="5" max="5" width="12.6640625" style="26" customWidth="1"/>
    <col min="6" max="6" width="12.77734375" style="26" customWidth="1"/>
    <col min="7" max="7" width="20.77734375" style="26" customWidth="1"/>
    <col min="8" max="8" width="30.109375" style="26" customWidth="1"/>
    <col min="9" max="9" width="21.33203125" style="26" customWidth="1"/>
    <col min="10" max="10" width="14.77734375" style="26" customWidth="1"/>
    <col min="11" max="11" width="12.6640625" style="26" customWidth="1"/>
    <col min="12" max="12" width="12.77734375" style="26" customWidth="1"/>
    <col min="13" max="16384" width="9.109375" style="26"/>
  </cols>
  <sheetData>
    <row r="1" spans="2:12" s="70" customFormat="1" ht="36" customHeight="1" x14ac:dyDescent="0.3">
      <c r="B1" s="24"/>
      <c r="C1" s="24"/>
      <c r="D1" s="24"/>
      <c r="E1" s="24"/>
      <c r="F1" s="25" t="s">
        <v>50</v>
      </c>
      <c r="G1" s="126"/>
      <c r="H1" s="126"/>
      <c r="I1" s="25" t="s">
        <v>51</v>
      </c>
      <c r="J1" s="95"/>
      <c r="K1" s="28"/>
      <c r="L1" s="28"/>
    </row>
    <row r="2" spans="2:12" s="70" customFormat="1" ht="37.950000000000003" customHeight="1" x14ac:dyDescent="0.3">
      <c r="B2" s="24"/>
      <c r="C2" s="24"/>
      <c r="D2" s="24"/>
      <c r="E2" s="24"/>
      <c r="F2" s="27" t="s">
        <v>52</v>
      </c>
      <c r="G2" s="112"/>
      <c r="H2" s="112"/>
      <c r="I2" s="28"/>
      <c r="J2" s="28"/>
      <c r="K2" s="28"/>
      <c r="L2" s="28"/>
    </row>
    <row r="3" spans="2:12" s="70" customFormat="1" ht="36" customHeight="1" x14ac:dyDescent="0.3">
      <c r="B3" s="24"/>
      <c r="C3" s="24"/>
      <c r="D3" s="24"/>
      <c r="E3" s="24"/>
      <c r="F3" s="72"/>
      <c r="G3" s="72"/>
      <c r="H3" s="72"/>
      <c r="I3" s="28"/>
      <c r="J3" s="28"/>
      <c r="K3" s="28"/>
      <c r="L3" s="28"/>
    </row>
    <row r="4" spans="2:12" s="70" customFormat="1" ht="19.95" customHeight="1" x14ac:dyDescent="0.3">
      <c r="B4" s="24"/>
      <c r="C4" s="24"/>
      <c r="D4" s="24"/>
      <c r="E4" s="24"/>
      <c r="F4" s="24"/>
      <c r="G4" s="73"/>
      <c r="H4" s="73"/>
      <c r="I4" s="24"/>
      <c r="J4" s="24"/>
      <c r="K4" s="24"/>
      <c r="L4" s="24"/>
    </row>
    <row r="5" spans="2:12" s="70" customFormat="1" ht="45" customHeight="1" x14ac:dyDescent="0.3">
      <c r="B5" s="131" t="s">
        <v>75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2:12" s="70" customFormat="1" ht="45" customHeight="1" x14ac:dyDescent="0.3">
      <c r="B6" s="132" t="s">
        <v>83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2:12" s="70" customFormat="1" x14ac:dyDescent="0.3"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2:12" s="70" customFormat="1" ht="33" customHeight="1" x14ac:dyDescent="0.3">
      <c r="B8" s="127" t="s">
        <v>84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2:12" ht="16.05" customHeight="1" thickBot="1" x14ac:dyDescent="0.35">
      <c r="B9" s="74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2:12" ht="40.049999999999997" customHeight="1" thickBot="1" x14ac:dyDescent="0.35">
      <c r="B10" s="123" t="s">
        <v>16</v>
      </c>
      <c r="C10" s="125"/>
      <c r="D10" s="82" t="s">
        <v>17</v>
      </c>
      <c r="E10" s="83" t="s">
        <v>1</v>
      </c>
      <c r="F10" s="82" t="s">
        <v>15</v>
      </c>
      <c r="G10" s="76"/>
      <c r="H10" s="123" t="s">
        <v>22</v>
      </c>
      <c r="I10" s="125"/>
      <c r="J10" s="82" t="s">
        <v>17</v>
      </c>
      <c r="K10" s="83" t="s">
        <v>1</v>
      </c>
      <c r="L10" s="82" t="s">
        <v>15</v>
      </c>
    </row>
    <row r="11" spans="2:12" ht="19.95" customHeight="1" thickBot="1" x14ac:dyDescent="0.35">
      <c r="B11" s="121" t="s">
        <v>42</v>
      </c>
      <c r="C11" s="121"/>
      <c r="D11" s="96">
        <v>2</v>
      </c>
      <c r="E11" s="96">
        <v>30</v>
      </c>
      <c r="F11" s="85">
        <f>D11* (E11*D31)</f>
        <v>90</v>
      </c>
      <c r="G11" s="59"/>
      <c r="H11" s="121" t="s">
        <v>33</v>
      </c>
      <c r="I11" s="121"/>
      <c r="J11" s="96">
        <v>1</v>
      </c>
      <c r="K11" s="96">
        <v>30</v>
      </c>
      <c r="L11" s="85">
        <f>J11* (K11*D31)</f>
        <v>45</v>
      </c>
    </row>
    <row r="12" spans="2:12" ht="42" customHeight="1" thickBot="1" x14ac:dyDescent="0.35">
      <c r="B12" s="122" t="s">
        <v>43</v>
      </c>
      <c r="C12" s="121"/>
      <c r="D12" s="96">
        <v>2</v>
      </c>
      <c r="E12" s="96">
        <v>60</v>
      </c>
      <c r="F12" s="85">
        <f>D12* (E12*D29)</f>
        <v>70</v>
      </c>
      <c r="G12" s="59"/>
      <c r="H12" s="122" t="s">
        <v>31</v>
      </c>
      <c r="I12" s="121"/>
      <c r="J12" s="96">
        <v>1</v>
      </c>
      <c r="K12" s="96">
        <v>30</v>
      </c>
      <c r="L12" s="85">
        <f>J12* (K12*D29)</f>
        <v>17.5</v>
      </c>
    </row>
    <row r="13" spans="2:12" ht="19.95" customHeight="1" thickBot="1" x14ac:dyDescent="0.35">
      <c r="B13" s="122" t="s">
        <v>62</v>
      </c>
      <c r="C13" s="122"/>
      <c r="D13" s="96">
        <v>2</v>
      </c>
      <c r="E13" s="96">
        <v>60</v>
      </c>
      <c r="F13" s="85">
        <f>D13* (E13*D29)</f>
        <v>70</v>
      </c>
      <c r="G13" s="59"/>
      <c r="H13" s="122" t="s">
        <v>71</v>
      </c>
      <c r="I13" s="122"/>
      <c r="J13" s="96">
        <v>1</v>
      </c>
      <c r="K13" s="96">
        <v>30</v>
      </c>
      <c r="L13" s="85">
        <f>J13* (K13*D30)</f>
        <v>10.5</v>
      </c>
    </row>
    <row r="14" spans="2:12" ht="19.95" customHeight="1" thickBot="1" x14ac:dyDescent="0.35">
      <c r="B14" s="122" t="s">
        <v>63</v>
      </c>
      <c r="C14" s="122"/>
      <c r="D14" s="96"/>
      <c r="E14" s="96"/>
      <c r="F14" s="85">
        <v>10</v>
      </c>
      <c r="G14" s="59"/>
      <c r="H14" s="122" t="s">
        <v>63</v>
      </c>
      <c r="I14" s="122"/>
      <c r="J14" s="96"/>
      <c r="K14" s="96"/>
      <c r="L14" s="85">
        <v>0</v>
      </c>
    </row>
    <row r="15" spans="2:12" s="92" customFormat="1" ht="19.95" customHeight="1" thickBot="1" x14ac:dyDescent="0.35">
      <c r="B15" s="123" t="s">
        <v>70</v>
      </c>
      <c r="C15" s="124"/>
      <c r="D15" s="124"/>
      <c r="E15" s="125"/>
      <c r="F15" s="87">
        <f>SUM(F11:F14)</f>
        <v>240</v>
      </c>
      <c r="G15" s="86" t="s">
        <v>14</v>
      </c>
      <c r="H15" s="123" t="s">
        <v>70</v>
      </c>
      <c r="I15" s="124"/>
      <c r="J15" s="124"/>
      <c r="K15" s="125"/>
      <c r="L15" s="89">
        <f>SUM(L11:L14)</f>
        <v>73</v>
      </c>
    </row>
    <row r="16" spans="2:12" ht="15" thickBot="1" x14ac:dyDescent="0.35">
      <c r="B16" s="77"/>
      <c r="C16" s="78"/>
      <c r="D16" s="29"/>
      <c r="E16" s="29"/>
      <c r="F16" s="59"/>
      <c r="G16" s="88">
        <f>F15-L15</f>
        <v>167</v>
      </c>
      <c r="H16" s="77"/>
      <c r="I16" s="78"/>
      <c r="J16" s="29"/>
      <c r="K16" s="29"/>
      <c r="L16" s="59"/>
    </row>
    <row r="17" spans="2:12" ht="18.75" customHeight="1" thickBot="1" x14ac:dyDescent="0.35">
      <c r="B17" s="77"/>
      <c r="C17" s="78"/>
      <c r="D17" s="29"/>
      <c r="E17" s="29"/>
      <c r="F17" s="59"/>
      <c r="H17" s="77"/>
      <c r="I17" s="78"/>
      <c r="J17" s="29"/>
      <c r="K17" s="29"/>
      <c r="L17" s="59"/>
    </row>
    <row r="18" spans="2:12" ht="40.049999999999997" customHeight="1" thickBot="1" x14ac:dyDescent="0.35">
      <c r="B18" s="118" t="s">
        <v>19</v>
      </c>
      <c r="C18" s="120"/>
      <c r="D18" s="82" t="s">
        <v>17</v>
      </c>
      <c r="E18" s="83" t="s">
        <v>1</v>
      </c>
      <c r="F18" s="82" t="s">
        <v>15</v>
      </c>
      <c r="G18" s="76"/>
      <c r="H18" s="118" t="s">
        <v>23</v>
      </c>
      <c r="I18" s="120"/>
      <c r="J18" s="82" t="s">
        <v>17</v>
      </c>
      <c r="K18" s="83" t="s">
        <v>1</v>
      </c>
      <c r="L18" s="82" t="s">
        <v>15</v>
      </c>
    </row>
    <row r="19" spans="2:12" ht="19.95" customHeight="1" thickBot="1" x14ac:dyDescent="0.35">
      <c r="B19" s="129" t="s">
        <v>64</v>
      </c>
      <c r="C19" s="130"/>
      <c r="D19" s="96">
        <v>1</v>
      </c>
      <c r="E19" s="96">
        <v>15</v>
      </c>
      <c r="F19" s="85">
        <f>D19* (E19*D29)</f>
        <v>8.75</v>
      </c>
      <c r="G19" s="59"/>
      <c r="H19" s="129" t="s">
        <v>64</v>
      </c>
      <c r="I19" s="130"/>
      <c r="J19" s="96">
        <v>0</v>
      </c>
      <c r="K19" s="96">
        <v>0</v>
      </c>
      <c r="L19" s="85">
        <f>J19* (K19*D29)</f>
        <v>0</v>
      </c>
    </row>
    <row r="20" spans="2:12" ht="19.95" customHeight="1" thickBot="1" x14ac:dyDescent="0.35">
      <c r="B20" s="121" t="s">
        <v>65</v>
      </c>
      <c r="C20" s="121"/>
      <c r="D20" s="96">
        <v>2</v>
      </c>
      <c r="E20" s="96">
        <v>30</v>
      </c>
      <c r="F20" s="85">
        <f>D20* (E20*D29)</f>
        <v>35</v>
      </c>
      <c r="G20" s="59"/>
      <c r="H20" s="121" t="s">
        <v>72</v>
      </c>
      <c r="I20" s="121"/>
      <c r="J20" s="96">
        <v>1</v>
      </c>
      <c r="K20" s="96">
        <v>15</v>
      </c>
      <c r="L20" s="85">
        <f>J20* (K20*D29)</f>
        <v>8.75</v>
      </c>
    </row>
    <row r="21" spans="2:12" ht="19.95" customHeight="1" thickBot="1" x14ac:dyDescent="0.35">
      <c r="B21" s="121" t="s">
        <v>48</v>
      </c>
      <c r="C21" s="121"/>
      <c r="D21" s="96">
        <v>0</v>
      </c>
      <c r="E21" s="96">
        <v>0</v>
      </c>
      <c r="F21" s="85">
        <f>D21* (E21*D29)</f>
        <v>0</v>
      </c>
      <c r="G21" s="59"/>
      <c r="H21" s="121" t="s">
        <v>48</v>
      </c>
      <c r="I21" s="121"/>
      <c r="J21" s="96">
        <v>0</v>
      </c>
      <c r="K21" s="96">
        <v>0</v>
      </c>
      <c r="L21" s="85">
        <f>J21* (K21*D29)</f>
        <v>0</v>
      </c>
    </row>
    <row r="22" spans="2:12" ht="19.95" customHeight="1" thickBot="1" x14ac:dyDescent="0.35">
      <c r="B22" s="121" t="s">
        <v>66</v>
      </c>
      <c r="C22" s="121"/>
      <c r="D22" s="96">
        <v>1</v>
      </c>
      <c r="E22" s="96">
        <v>30</v>
      </c>
      <c r="F22" s="85">
        <f>D22* (E22*D30)</f>
        <v>10.5</v>
      </c>
      <c r="G22" s="59"/>
      <c r="H22" s="121" t="s">
        <v>66</v>
      </c>
      <c r="I22" s="121"/>
      <c r="J22" s="96">
        <v>0</v>
      </c>
      <c r="K22" s="96">
        <v>0</v>
      </c>
      <c r="L22" s="85">
        <f>J22* (K22*D29)</f>
        <v>0</v>
      </c>
    </row>
    <row r="23" spans="2:12" ht="19.95" customHeight="1" thickBot="1" x14ac:dyDescent="0.35">
      <c r="B23" s="121" t="s">
        <v>45</v>
      </c>
      <c r="C23" s="121"/>
      <c r="D23" s="96">
        <v>1</v>
      </c>
      <c r="E23" s="96">
        <v>60</v>
      </c>
      <c r="F23" s="85">
        <f>D23* (E23*D30)</f>
        <v>21</v>
      </c>
      <c r="G23" s="59"/>
      <c r="H23" s="121" t="s">
        <v>46</v>
      </c>
      <c r="I23" s="121"/>
      <c r="J23" s="96">
        <v>0</v>
      </c>
      <c r="K23" s="96">
        <v>0</v>
      </c>
      <c r="L23" s="85">
        <f>J23* (K23*D30)</f>
        <v>0</v>
      </c>
    </row>
    <row r="24" spans="2:12" ht="34.950000000000003" customHeight="1" thickBot="1" x14ac:dyDescent="0.35">
      <c r="B24" s="122" t="s">
        <v>67</v>
      </c>
      <c r="C24" s="122"/>
      <c r="D24" s="96">
        <v>2</v>
      </c>
      <c r="E24" s="96">
        <v>30</v>
      </c>
      <c r="F24" s="85">
        <f>D24* (E24*D29)</f>
        <v>35</v>
      </c>
      <c r="G24" s="59"/>
      <c r="H24" s="122" t="s">
        <v>73</v>
      </c>
      <c r="I24" s="122"/>
      <c r="J24" s="96">
        <v>1</v>
      </c>
      <c r="K24" s="96">
        <v>30</v>
      </c>
      <c r="L24" s="85">
        <f>J24* (K24*D29)</f>
        <v>17.5</v>
      </c>
    </row>
    <row r="25" spans="2:12" ht="19.95" customHeight="1" thickBot="1" x14ac:dyDescent="0.35">
      <c r="B25" s="122" t="s">
        <v>68</v>
      </c>
      <c r="C25" s="122"/>
      <c r="D25" s="96"/>
      <c r="E25" s="96"/>
      <c r="F25" s="85">
        <v>50</v>
      </c>
      <c r="G25" s="59"/>
      <c r="H25" s="122" t="s">
        <v>74</v>
      </c>
      <c r="I25" s="122"/>
      <c r="J25" s="96"/>
      <c r="K25" s="96"/>
      <c r="L25" s="85">
        <v>0</v>
      </c>
    </row>
    <row r="26" spans="2:12" ht="19.95" customHeight="1" thickBot="1" x14ac:dyDescent="0.35">
      <c r="B26" s="118" t="s">
        <v>69</v>
      </c>
      <c r="C26" s="119"/>
      <c r="D26" s="119"/>
      <c r="E26" s="120"/>
      <c r="F26" s="87">
        <f>SUM(F19:F25)</f>
        <v>160.25</v>
      </c>
      <c r="G26" s="86" t="s">
        <v>21</v>
      </c>
      <c r="H26" s="118" t="s">
        <v>69</v>
      </c>
      <c r="I26" s="119"/>
      <c r="J26" s="119"/>
      <c r="K26" s="120"/>
      <c r="L26" s="89">
        <f>SUM(L19:L25)</f>
        <v>26.25</v>
      </c>
    </row>
    <row r="27" spans="2:12" ht="16.5" customHeight="1" thickBot="1" x14ac:dyDescent="0.35">
      <c r="B27" s="80"/>
      <c r="C27" s="29"/>
      <c r="D27" s="29"/>
      <c r="E27" s="29"/>
      <c r="F27" s="59"/>
      <c r="G27" s="88">
        <f>F26-L26</f>
        <v>134</v>
      </c>
      <c r="H27" s="80"/>
      <c r="I27" s="29"/>
      <c r="J27" s="29"/>
      <c r="K27" s="29"/>
      <c r="L27" s="59"/>
    </row>
    <row r="28" spans="2:12" ht="19.95" customHeight="1" thickBot="1" x14ac:dyDescent="0.35">
      <c r="B28" s="83" t="s">
        <v>36</v>
      </c>
      <c r="C28" s="83" t="s">
        <v>59</v>
      </c>
      <c r="D28" s="83" t="s">
        <v>60</v>
      </c>
      <c r="E28" s="29"/>
      <c r="F28" s="59"/>
      <c r="G28" s="79"/>
      <c r="H28" s="80"/>
      <c r="I28" s="29"/>
      <c r="J28" s="29"/>
      <c r="K28" s="29"/>
      <c r="L28" s="59"/>
    </row>
    <row r="29" spans="2:12" ht="19.95" customHeight="1" thickBot="1" x14ac:dyDescent="0.35">
      <c r="B29" s="84" t="s">
        <v>85</v>
      </c>
      <c r="C29" s="85">
        <f>'Value Summary'!L31</f>
        <v>35</v>
      </c>
      <c r="D29" s="85">
        <f>C29/60</f>
        <v>0.58333333333333337</v>
      </c>
      <c r="E29" s="29"/>
      <c r="F29" s="59"/>
      <c r="G29" s="86" t="s">
        <v>61</v>
      </c>
      <c r="H29" s="80"/>
      <c r="I29" s="29"/>
      <c r="J29" s="29"/>
      <c r="K29" s="29"/>
      <c r="L29" s="59"/>
    </row>
    <row r="30" spans="2:12" ht="19.95" customHeight="1" thickBot="1" x14ac:dyDescent="0.35">
      <c r="B30" s="84" t="s">
        <v>27</v>
      </c>
      <c r="C30" s="85">
        <v>21</v>
      </c>
      <c r="D30" s="85">
        <f>C30/60</f>
        <v>0.35</v>
      </c>
      <c r="E30" s="29"/>
      <c r="F30" s="59"/>
      <c r="G30" s="88">
        <f>SUM(G16:G27)</f>
        <v>301</v>
      </c>
      <c r="H30" s="80"/>
      <c r="I30" s="29"/>
      <c r="J30" s="29"/>
      <c r="K30" s="29"/>
      <c r="L30" s="59"/>
    </row>
    <row r="31" spans="2:12" ht="19.95" customHeight="1" thickBot="1" x14ac:dyDescent="0.35">
      <c r="B31" s="84" t="s">
        <v>10</v>
      </c>
      <c r="C31" s="85">
        <f>'Value Summary'!L32</f>
        <v>90</v>
      </c>
      <c r="D31" s="85">
        <f>C31/60</f>
        <v>1.5</v>
      </c>
      <c r="E31" s="29"/>
      <c r="F31" s="59"/>
      <c r="G31" s="72"/>
      <c r="H31" s="80"/>
      <c r="I31" s="29"/>
      <c r="J31" s="29"/>
      <c r="K31" s="29"/>
      <c r="L31" s="59"/>
    </row>
    <row r="32" spans="2:12" x14ac:dyDescent="0.3">
      <c r="B32" s="80"/>
      <c r="C32" s="29"/>
      <c r="D32" s="29"/>
      <c r="E32" s="29"/>
      <c r="F32" s="59"/>
      <c r="H32" s="80"/>
      <c r="I32" s="29"/>
      <c r="J32" s="29"/>
      <c r="K32" s="29"/>
      <c r="L32" s="59"/>
    </row>
    <row r="33" spans="2:12" s="71" customFormat="1" ht="14.25" customHeight="1" x14ac:dyDescent="0.3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</sheetData>
  <sheetProtection algorithmName="SHA-512" hashValue="xpwvnUbBd4VqKDwoCcead+Ku/1QHZ/bZEJahXwYRYaf5SC1w1W9Dk3QTZGJDvMhE999GAqjvLGKtyKE8Ck/kfw==" saltValue="R1umeprb/MKYP3CuUdU6Vw==" spinCount="100000" sheet="1" selectLockedCells="1"/>
  <mergeCells count="35">
    <mergeCell ref="G1:H1"/>
    <mergeCell ref="G2:H2"/>
    <mergeCell ref="B8:L8"/>
    <mergeCell ref="B19:C19"/>
    <mergeCell ref="H19:I19"/>
    <mergeCell ref="B10:C10"/>
    <mergeCell ref="H10:I10"/>
    <mergeCell ref="B18:C18"/>
    <mergeCell ref="H18:I18"/>
    <mergeCell ref="B5:L5"/>
    <mergeCell ref="B6:L6"/>
    <mergeCell ref="B11:C11"/>
    <mergeCell ref="H11:I11"/>
    <mergeCell ref="B12:C12"/>
    <mergeCell ref="H12:I12"/>
    <mergeCell ref="B13:C13"/>
    <mergeCell ref="H13:I13"/>
    <mergeCell ref="B14:C14"/>
    <mergeCell ref="H14:I14"/>
    <mergeCell ref="B15:E15"/>
    <mergeCell ref="H15:K15"/>
    <mergeCell ref="B26:E26"/>
    <mergeCell ref="H26:K26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</mergeCells>
  <pageMargins left="0.25" right="0.25" top="0.1741666" bottom="0.65" header="0.3" footer="0.15"/>
  <pageSetup scale="63" fitToWidth="0" orientation="landscape" r:id="rId1"/>
  <headerFooter>
    <oddFooter>&amp;L&amp;G&amp;C 1099 Thompson Road SE      Hartselle, AL 35640      256.773.2522      Cerrowire.com&amp;R©2020 Cerrowire   Rev 07/2020
A Marmon/Berkshire Hathaway Company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F12B0-DFE1-0A49-990D-812F4F02F3D4}">
  <dimension ref="A1:V61"/>
  <sheetViews>
    <sheetView showGridLines="0" showRuler="0" view="pageLayout" zoomScale="75" zoomScaleNormal="100" zoomScalePageLayoutView="75" workbookViewId="0">
      <selection activeCell="H31" sqref="H31"/>
    </sheetView>
  </sheetViews>
  <sheetFormatPr defaultColWidth="8.77734375" defaultRowHeight="14.4" x14ac:dyDescent="0.3"/>
  <cols>
    <col min="1" max="16384" width="8.77734375" style="68"/>
  </cols>
  <sheetData>
    <row r="1" spans="1:22" s="69" customFormat="1" ht="15" thickBot="1" x14ac:dyDescent="0.35">
      <c r="A1" s="90"/>
      <c r="B1" s="90"/>
      <c r="C1" s="90"/>
      <c r="D1" s="90"/>
      <c r="E1" s="90"/>
      <c r="F1" s="90"/>
      <c r="G1" s="90"/>
      <c r="H1" s="136" t="s">
        <v>77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90"/>
    </row>
    <row r="2" spans="1:22" s="69" customFormat="1" x14ac:dyDescent="0.3">
      <c r="A2" s="90"/>
      <c r="B2" s="90"/>
      <c r="C2" s="90"/>
      <c r="D2" s="90"/>
      <c r="E2" s="90"/>
      <c r="F2" s="90"/>
      <c r="G2" s="90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90"/>
    </row>
    <row r="3" spans="1:22" s="69" customFormat="1" ht="27" customHeight="1" x14ac:dyDescent="0.3">
      <c r="A3" s="90"/>
      <c r="B3" s="90"/>
      <c r="C3" s="90"/>
      <c r="D3" s="90"/>
      <c r="E3" s="90"/>
      <c r="F3" s="90"/>
      <c r="G3" s="90"/>
      <c r="H3" s="138" t="s">
        <v>76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90"/>
    </row>
    <row r="4" spans="1:22" s="69" customFormat="1" ht="27" customHeight="1" x14ac:dyDescent="0.3">
      <c r="A4" s="90"/>
      <c r="B4" s="90"/>
      <c r="C4" s="90"/>
      <c r="D4" s="90"/>
      <c r="E4" s="90"/>
      <c r="F4" s="90"/>
      <c r="G4" s="90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90"/>
    </row>
    <row r="5" spans="1:22" s="69" customFormat="1" x14ac:dyDescent="0.3">
      <c r="A5" s="90"/>
      <c r="B5" s="90"/>
      <c r="C5" s="90"/>
      <c r="D5" s="90"/>
      <c r="E5" s="90"/>
      <c r="F5" s="90"/>
      <c r="G5" s="90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0"/>
    </row>
    <row r="6" spans="1:22" s="69" customFormat="1" x14ac:dyDescent="0.3">
      <c r="A6" s="90"/>
      <c r="B6" s="90"/>
      <c r="C6" s="90"/>
      <c r="D6" s="90"/>
      <c r="E6" s="90"/>
      <c r="F6" s="90"/>
      <c r="G6" s="90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0"/>
    </row>
    <row r="7" spans="1:22" s="69" customFormat="1" ht="15" thickBot="1" x14ac:dyDescent="0.35">
      <c r="A7" s="90"/>
      <c r="B7" s="90"/>
      <c r="C7" s="90"/>
      <c r="D7" s="90"/>
      <c r="E7" s="90"/>
      <c r="F7" s="90"/>
      <c r="G7" s="90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0"/>
    </row>
    <row r="8" spans="1:22" ht="15" thickBot="1" x14ac:dyDescent="0.35">
      <c r="A8" s="90"/>
      <c r="B8" s="133" t="s">
        <v>0</v>
      </c>
      <c r="C8" s="134"/>
      <c r="D8" s="135"/>
      <c r="E8" s="75"/>
      <c r="F8" s="75"/>
      <c r="G8" s="90"/>
      <c r="H8" s="75"/>
      <c r="I8" s="133" t="s">
        <v>7</v>
      </c>
      <c r="J8" s="134"/>
      <c r="K8" s="135"/>
      <c r="L8" s="75"/>
      <c r="M8" s="75"/>
      <c r="N8" s="75"/>
      <c r="O8" s="75"/>
      <c r="P8" s="133" t="s">
        <v>78</v>
      </c>
      <c r="Q8" s="134"/>
      <c r="R8" s="135"/>
      <c r="S8" s="75"/>
      <c r="T8" s="75"/>
      <c r="U8" s="75"/>
      <c r="V8" s="75"/>
    </row>
    <row r="9" spans="1:22" x14ac:dyDescent="0.3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</row>
    <row r="10" spans="1:22" x14ac:dyDescent="0.3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</row>
    <row r="11" spans="1:22" x14ac:dyDescent="0.3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</row>
    <row r="12" spans="1:22" x14ac:dyDescent="0.3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</row>
    <row r="13" spans="1:22" x14ac:dyDescent="0.3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</row>
    <row r="14" spans="1:22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</row>
    <row r="15" spans="1:22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</row>
    <row r="16" spans="1:22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</row>
    <row r="17" spans="1:22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</row>
    <row r="18" spans="1:22" x14ac:dyDescent="0.3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</row>
    <row r="19" spans="1:22" x14ac:dyDescent="0.3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</row>
    <row r="20" spans="1:22" x14ac:dyDescent="0.3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</row>
    <row r="21" spans="1:22" x14ac:dyDescent="0.3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</row>
    <row r="22" spans="1:22" x14ac:dyDescent="0.3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</row>
    <row r="23" spans="1:22" x14ac:dyDescent="0.3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</row>
    <row r="24" spans="1:22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</row>
    <row r="25" spans="1:22" x14ac:dyDescent="0.3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</row>
    <row r="26" spans="1:22" x14ac:dyDescent="0.3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</row>
    <row r="27" spans="1:22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</row>
    <row r="28" spans="1:22" x14ac:dyDescent="0.3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</row>
    <row r="29" spans="1:22" x14ac:dyDescent="0.3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</row>
    <row r="30" spans="1:22" x14ac:dyDescent="0.3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</row>
    <row r="31" spans="1:22" x14ac:dyDescent="0.3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</row>
    <row r="32" spans="1:22" x14ac:dyDescent="0.3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</row>
    <row r="33" spans="1:22" x14ac:dyDescent="0.3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</row>
    <row r="34" spans="1:22" ht="15" thickBot="1" x14ac:dyDescent="0.3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</row>
    <row r="35" spans="1:22" ht="16.05" customHeight="1" thickBot="1" x14ac:dyDescent="0.35">
      <c r="A35" s="74"/>
      <c r="B35" s="90"/>
      <c r="C35" s="90"/>
      <c r="D35" s="90"/>
      <c r="E35" s="90"/>
      <c r="F35" s="90"/>
      <c r="G35" s="123" t="s">
        <v>79</v>
      </c>
      <c r="H35" s="124"/>
      <c r="I35" s="125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</row>
    <row r="36" spans="1:22" x14ac:dyDescent="0.3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</row>
    <row r="37" spans="1:22" x14ac:dyDescent="0.3">
      <c r="A37" s="74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</row>
    <row r="38" spans="1:22" x14ac:dyDescent="0.3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</row>
    <row r="39" spans="1:22" x14ac:dyDescent="0.3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</row>
    <row r="40" spans="1:22" x14ac:dyDescent="0.3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</row>
    <row r="41" spans="1:22" x14ac:dyDescent="0.3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x14ac:dyDescent="0.3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</row>
    <row r="43" spans="1:22" x14ac:dyDescent="0.3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</row>
    <row r="44" spans="1:22" x14ac:dyDescent="0.3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</row>
    <row r="45" spans="1:22" x14ac:dyDescent="0.3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</row>
    <row r="46" spans="1:22" x14ac:dyDescent="0.3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</row>
    <row r="47" spans="1:22" x14ac:dyDescent="0.3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</row>
    <row r="48" spans="1:22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</row>
    <row r="49" spans="1:22" x14ac:dyDescent="0.3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</row>
    <row r="50" spans="1:22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</row>
    <row r="51" spans="1:22" x14ac:dyDescent="0.3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</row>
    <row r="52" spans="1:22" x14ac:dyDescent="0.3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</row>
    <row r="53" spans="1:22" x14ac:dyDescent="0.3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</row>
    <row r="54" spans="1:22" x14ac:dyDescent="0.3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</row>
    <row r="55" spans="1:22" x14ac:dyDescent="0.3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</row>
    <row r="56" spans="1:22" x14ac:dyDescent="0.3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</row>
    <row r="57" spans="1:22" x14ac:dyDescent="0.3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</row>
    <row r="58" spans="1:22" x14ac:dyDescent="0.3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</row>
    <row r="59" spans="1:22" x14ac:dyDescent="0.3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</row>
    <row r="60" spans="1:22" x14ac:dyDescent="0.3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</row>
    <row r="61" spans="1:22" x14ac:dyDescent="0.3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</row>
  </sheetData>
  <mergeCells count="6">
    <mergeCell ref="B8:D8"/>
    <mergeCell ref="G35:I35"/>
    <mergeCell ref="H1:U2"/>
    <mergeCell ref="H3:U4"/>
    <mergeCell ref="P8:R8"/>
    <mergeCell ref="I8:K8"/>
  </mergeCells>
  <pageMargins left="0.25" right="0.25" top="0.1741666" bottom="0.52500000000000002" header="0.3" footer="0.15"/>
  <pageSetup scale="63" orientation="landscape" r:id="rId1"/>
  <headerFooter>
    <oddFooter>&amp;L&amp;G&amp;C 1099 Thompson Road SE      Hartselle, AL 35640      256.773.2522      Cerrowire.com&amp;R©2020 Cerrowire   Rev 07/2020
A Marmon/Berkshire Hathaway Company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topLeftCell="A4" zoomScale="80" zoomScaleNormal="80" zoomScaleSheetLayoutView="100" workbookViewId="0">
      <selection activeCell="E22" sqref="E22"/>
    </sheetView>
  </sheetViews>
  <sheetFormatPr defaultColWidth="9.109375" defaultRowHeight="14.4" x14ac:dyDescent="0.3"/>
  <cols>
    <col min="1" max="1" width="32.33203125" style="4" customWidth="1"/>
    <col min="2" max="2" width="15.77734375" style="4" customWidth="1"/>
    <col min="3" max="3" width="11.6640625" style="4" customWidth="1"/>
    <col min="4" max="4" width="11.109375" style="4" customWidth="1"/>
    <col min="5" max="5" width="12.77734375" style="4" customWidth="1"/>
    <col min="6" max="6" width="16.77734375" style="4" customWidth="1"/>
    <col min="7" max="7" width="30.109375" style="4" customWidth="1"/>
    <col min="8" max="8" width="21.33203125" style="4" customWidth="1"/>
    <col min="9" max="9" width="15.109375" style="4" customWidth="1"/>
    <col min="10" max="10" width="12.6640625" style="4" customWidth="1"/>
    <col min="11" max="11" width="12.44140625" style="4" customWidth="1"/>
    <col min="12" max="16384" width="9.109375" style="4"/>
  </cols>
  <sheetData>
    <row r="1" spans="1:11" x14ac:dyDescent="0.3">
      <c r="A1" s="1" t="s">
        <v>40</v>
      </c>
    </row>
    <row r="3" spans="1:11" x14ac:dyDescent="0.3">
      <c r="A3" s="5" t="s">
        <v>6</v>
      </c>
    </row>
    <row r="4" spans="1:11" ht="16.2" x14ac:dyDescent="0.3">
      <c r="A4" s="5" t="s">
        <v>41</v>
      </c>
    </row>
    <row r="5" spans="1:11" x14ac:dyDescent="0.3">
      <c r="A5" s="20"/>
    </row>
    <row r="6" spans="1:11" ht="28.8" x14ac:dyDescent="0.3">
      <c r="A6" s="6" t="s">
        <v>16</v>
      </c>
      <c r="B6" s="7"/>
      <c r="C6" s="8" t="s">
        <v>17</v>
      </c>
      <c r="D6" s="9" t="s">
        <v>1</v>
      </c>
      <c r="E6" s="8" t="s">
        <v>15</v>
      </c>
      <c r="F6" s="10"/>
      <c r="G6" s="6" t="s">
        <v>22</v>
      </c>
      <c r="H6" s="7"/>
      <c r="I6" s="8" t="s">
        <v>17</v>
      </c>
      <c r="J6" s="9" t="s">
        <v>1</v>
      </c>
      <c r="K6" s="8" t="s">
        <v>15</v>
      </c>
    </row>
    <row r="7" spans="1:11" ht="16.5" customHeight="1" x14ac:dyDescent="0.3">
      <c r="A7" s="144" t="s">
        <v>42</v>
      </c>
      <c r="B7" s="145"/>
      <c r="C7" s="4">
        <v>2</v>
      </c>
      <c r="D7" s="4">
        <v>30</v>
      </c>
      <c r="E7" s="11">
        <f>C7* (D7*E34)</f>
        <v>90</v>
      </c>
      <c r="F7" s="11"/>
      <c r="G7" s="145" t="s">
        <v>33</v>
      </c>
      <c r="H7" s="145"/>
      <c r="I7" s="4">
        <v>1</v>
      </c>
      <c r="J7" s="4">
        <v>30</v>
      </c>
      <c r="K7" s="11">
        <f>I7* (J7*E34)</f>
        <v>45</v>
      </c>
    </row>
    <row r="8" spans="1:11" ht="15" customHeight="1" x14ac:dyDescent="0.3">
      <c r="A8" s="143" t="s">
        <v>43</v>
      </c>
      <c r="B8" s="142"/>
      <c r="C8" s="4">
        <v>2</v>
      </c>
      <c r="D8" s="4">
        <v>60</v>
      </c>
      <c r="E8" s="11">
        <f>C8* (D8*E32)</f>
        <v>70</v>
      </c>
      <c r="F8" s="11"/>
      <c r="G8" s="140" t="s">
        <v>31</v>
      </c>
      <c r="H8" s="142"/>
      <c r="I8" s="4">
        <v>1</v>
      </c>
      <c r="J8" s="4">
        <v>30</v>
      </c>
      <c r="K8" s="11">
        <f>I8* (J8*E32)</f>
        <v>17.5</v>
      </c>
    </row>
    <row r="9" spans="1:11" ht="15" customHeight="1" x14ac:dyDescent="0.3">
      <c r="A9" s="143" t="s">
        <v>44</v>
      </c>
      <c r="B9" s="140"/>
      <c r="C9" s="4">
        <v>2</v>
      </c>
      <c r="D9" s="4">
        <v>60</v>
      </c>
      <c r="E9" s="11">
        <f>C9* (D9*E32)</f>
        <v>70</v>
      </c>
      <c r="F9" s="11"/>
      <c r="G9" s="140" t="s">
        <v>25</v>
      </c>
      <c r="H9" s="140"/>
      <c r="I9" s="4">
        <v>1</v>
      </c>
      <c r="J9" s="4">
        <v>30</v>
      </c>
      <c r="K9" s="11">
        <f>I9* (J9*E33)</f>
        <v>10.5</v>
      </c>
    </row>
    <row r="10" spans="1:11" ht="15" customHeight="1" x14ac:dyDescent="0.3">
      <c r="A10" s="139" t="s">
        <v>34</v>
      </c>
      <c r="B10" s="140"/>
      <c r="E10" s="11">
        <v>10</v>
      </c>
      <c r="F10" s="11"/>
      <c r="G10" s="139" t="s">
        <v>34</v>
      </c>
      <c r="H10" s="140"/>
      <c r="K10" s="11">
        <v>0</v>
      </c>
    </row>
    <row r="11" spans="1:11" x14ac:dyDescent="0.3">
      <c r="A11" s="146" t="s">
        <v>18</v>
      </c>
      <c r="B11" s="140"/>
      <c r="C11" s="12"/>
      <c r="D11" s="12"/>
      <c r="E11" s="13">
        <f>SUM(E7:E10)</f>
        <v>240</v>
      </c>
      <c r="F11" s="11"/>
      <c r="G11" s="146" t="s">
        <v>18</v>
      </c>
      <c r="H11" s="140"/>
      <c r="I11" s="12"/>
      <c r="J11" s="12"/>
      <c r="K11" s="13">
        <f>SUM(K7:K10)</f>
        <v>73</v>
      </c>
    </row>
    <row r="12" spans="1:11" x14ac:dyDescent="0.3">
      <c r="A12" s="14"/>
      <c r="B12" s="15"/>
      <c r="E12" s="11"/>
      <c r="F12" s="16" t="s">
        <v>14</v>
      </c>
      <c r="G12" s="14"/>
      <c r="H12" s="15"/>
      <c r="K12" s="11"/>
    </row>
    <row r="13" spans="1:11" ht="18.75" customHeight="1" x14ac:dyDescent="0.3">
      <c r="A13" s="14"/>
      <c r="B13" s="15"/>
      <c r="E13" s="11"/>
      <c r="F13" s="17">
        <f>E11-K11</f>
        <v>167</v>
      </c>
      <c r="G13" s="14"/>
      <c r="H13" s="15"/>
      <c r="K13" s="11"/>
    </row>
    <row r="14" spans="1:11" ht="28.8" x14ac:dyDescent="0.3">
      <c r="A14" s="6" t="s">
        <v>19</v>
      </c>
      <c r="B14" s="7"/>
      <c r="C14" s="8" t="s">
        <v>17</v>
      </c>
      <c r="D14" s="9" t="s">
        <v>1</v>
      </c>
      <c r="E14" s="8" t="s">
        <v>15</v>
      </c>
      <c r="F14" s="10"/>
      <c r="G14" s="6" t="s">
        <v>23</v>
      </c>
      <c r="H14" s="7"/>
      <c r="I14" s="8" t="s">
        <v>17</v>
      </c>
      <c r="J14" s="9" t="s">
        <v>1</v>
      </c>
      <c r="K14" s="8" t="s">
        <v>15</v>
      </c>
    </row>
    <row r="15" spans="1:11" ht="20.25" customHeight="1" x14ac:dyDescent="0.3">
      <c r="A15" s="4" t="s">
        <v>24</v>
      </c>
      <c r="B15" s="15"/>
      <c r="C15" s="4">
        <v>1</v>
      </c>
      <c r="D15" s="4">
        <v>15</v>
      </c>
      <c r="E15" s="11">
        <f>C15* (D15*E32)</f>
        <v>8.75</v>
      </c>
      <c r="F15" s="11"/>
      <c r="G15" s="4" t="s">
        <v>24</v>
      </c>
      <c r="H15" s="15"/>
      <c r="I15" s="4">
        <v>0</v>
      </c>
      <c r="J15" s="4">
        <v>0</v>
      </c>
      <c r="K15" s="11">
        <f>I15* (J15*E32)</f>
        <v>0</v>
      </c>
    </row>
    <row r="16" spans="1:11" x14ac:dyDescent="0.3">
      <c r="A16" s="148" t="s">
        <v>49</v>
      </c>
      <c r="B16" s="149"/>
      <c r="C16" s="21">
        <v>2</v>
      </c>
      <c r="D16" s="21">
        <v>30</v>
      </c>
      <c r="E16" s="22">
        <f>C16* (D16*E32)</f>
        <v>35</v>
      </c>
      <c r="F16" s="11"/>
      <c r="G16" s="150" t="s">
        <v>32</v>
      </c>
      <c r="H16" s="142"/>
      <c r="I16" s="4">
        <v>1</v>
      </c>
      <c r="J16" s="4">
        <v>15</v>
      </c>
      <c r="K16" s="11">
        <f>I16* (J16*E32)</f>
        <v>8.75</v>
      </c>
    </row>
    <row r="17" spans="1:11" x14ac:dyDescent="0.3">
      <c r="A17" s="148" t="s">
        <v>48</v>
      </c>
      <c r="B17" s="149"/>
      <c r="C17" s="21">
        <v>0</v>
      </c>
      <c r="D17" s="21">
        <v>0</v>
      </c>
      <c r="E17" s="22">
        <f>C17* (D17*E32)</f>
        <v>0</v>
      </c>
      <c r="F17" s="11"/>
      <c r="G17" s="148" t="s">
        <v>48</v>
      </c>
      <c r="H17" s="149"/>
      <c r="I17" s="21">
        <v>0</v>
      </c>
      <c r="J17" s="21">
        <v>0</v>
      </c>
      <c r="K17" s="22">
        <f>I17* (J17*E32)</f>
        <v>0</v>
      </c>
    </row>
    <row r="18" spans="1:11" x14ac:dyDescent="0.3">
      <c r="A18" s="142" t="s">
        <v>26</v>
      </c>
      <c r="B18" s="142"/>
      <c r="C18" s="4">
        <v>1</v>
      </c>
      <c r="D18" s="4">
        <v>30</v>
      </c>
      <c r="E18" s="11">
        <f>C18* (D18*E33)</f>
        <v>10.5</v>
      </c>
      <c r="F18" s="11"/>
      <c r="G18" s="142" t="s">
        <v>26</v>
      </c>
      <c r="H18" s="142"/>
      <c r="I18" s="4">
        <v>0</v>
      </c>
      <c r="J18" s="4">
        <v>0</v>
      </c>
      <c r="K18" s="11">
        <f>I18* (J18*E32)</f>
        <v>0</v>
      </c>
    </row>
    <row r="19" spans="1:11" x14ac:dyDescent="0.3">
      <c r="A19" s="147" t="s">
        <v>45</v>
      </c>
      <c r="B19" s="142"/>
      <c r="C19" s="4">
        <v>1</v>
      </c>
      <c r="D19" s="4">
        <v>60</v>
      </c>
      <c r="E19" s="11">
        <f>C19* (D19*E33)</f>
        <v>21</v>
      </c>
      <c r="F19" s="11"/>
      <c r="G19" s="147" t="s">
        <v>46</v>
      </c>
      <c r="H19" s="142"/>
      <c r="I19" s="4">
        <v>0</v>
      </c>
      <c r="J19" s="4">
        <v>0</v>
      </c>
      <c r="K19" s="11">
        <f>I19* (J19*E33)</f>
        <v>0</v>
      </c>
    </row>
    <row r="20" spans="1:11" x14ac:dyDescent="0.3">
      <c r="A20" s="147" t="s">
        <v>47</v>
      </c>
      <c r="B20" s="142"/>
      <c r="C20" s="4">
        <v>2</v>
      </c>
      <c r="D20" s="4">
        <v>30</v>
      </c>
      <c r="E20" s="11">
        <f>C20* (D20*E32)</f>
        <v>35</v>
      </c>
      <c r="F20" s="11"/>
      <c r="G20" s="140" t="s">
        <v>30</v>
      </c>
      <c r="H20" s="140"/>
      <c r="I20" s="4">
        <v>1</v>
      </c>
      <c r="J20" s="4">
        <v>30</v>
      </c>
      <c r="K20" s="11">
        <f>I20* (J20*E32)</f>
        <v>17.5</v>
      </c>
    </row>
    <row r="21" spans="1:11" x14ac:dyDescent="0.3">
      <c r="A21" s="139" t="s">
        <v>35</v>
      </c>
      <c r="B21" s="140"/>
      <c r="E21" s="11">
        <v>50</v>
      </c>
      <c r="F21" s="11"/>
      <c r="G21" s="139" t="s">
        <v>29</v>
      </c>
      <c r="H21" s="140"/>
      <c r="K21" s="11">
        <v>0</v>
      </c>
    </row>
    <row r="22" spans="1:11" ht="18" customHeight="1" x14ac:dyDescent="0.3">
      <c r="A22" s="141" t="s">
        <v>20</v>
      </c>
      <c r="B22" s="142"/>
      <c r="C22" s="12"/>
      <c r="D22" s="12"/>
      <c r="E22" s="13">
        <f>SUM(E15:E21)</f>
        <v>160.25</v>
      </c>
      <c r="F22" s="11"/>
      <c r="G22" s="141" t="s">
        <v>20</v>
      </c>
      <c r="H22" s="142"/>
      <c r="I22" s="12"/>
      <c r="J22" s="12"/>
      <c r="K22" s="13">
        <f>SUM(K15:K21)</f>
        <v>26.25</v>
      </c>
    </row>
    <row r="23" spans="1:11" ht="16.5" customHeight="1" x14ac:dyDescent="0.3">
      <c r="A23" s="18"/>
      <c r="E23" s="11"/>
      <c r="F23" s="16" t="s">
        <v>21</v>
      </c>
      <c r="G23" s="18"/>
      <c r="K23" s="11"/>
    </row>
    <row r="24" spans="1:11" ht="16.5" customHeight="1" x14ac:dyDescent="0.3">
      <c r="A24" s="18"/>
      <c r="E24" s="11"/>
      <c r="F24" s="17">
        <f>E22-K22</f>
        <v>134</v>
      </c>
      <c r="G24" s="18"/>
      <c r="K24" s="11"/>
    </row>
    <row r="25" spans="1:11" ht="16.5" customHeight="1" x14ac:dyDescent="0.3">
      <c r="A25" s="18"/>
      <c r="E25" s="11"/>
      <c r="F25" s="17"/>
      <c r="G25" s="18"/>
      <c r="K25" s="11"/>
    </row>
    <row r="26" spans="1:11" x14ac:dyDescent="0.3">
      <c r="A26" s="18"/>
      <c r="E26" s="11"/>
      <c r="F26" s="16" t="s">
        <v>8</v>
      </c>
      <c r="G26" s="18"/>
      <c r="K26" s="11"/>
    </row>
    <row r="27" spans="1:11" x14ac:dyDescent="0.3">
      <c r="A27" s="18"/>
      <c r="E27" s="11"/>
      <c r="F27" s="17" t="s">
        <v>28</v>
      </c>
      <c r="G27" s="18"/>
      <c r="K27" s="11"/>
    </row>
    <row r="28" spans="1:11" x14ac:dyDescent="0.3">
      <c r="A28" s="18"/>
      <c r="E28" s="11"/>
      <c r="F28" s="17">
        <f>SUM(F13:F24)</f>
        <v>301</v>
      </c>
      <c r="G28" s="18"/>
      <c r="K28" s="11"/>
    </row>
    <row r="29" spans="1:11" s="19" customFormat="1" ht="14.25" customHeight="1" x14ac:dyDescent="0.3"/>
    <row r="31" spans="1:11" x14ac:dyDescent="0.3">
      <c r="A31" s="1" t="s">
        <v>36</v>
      </c>
      <c r="D31" s="1" t="s">
        <v>2</v>
      </c>
      <c r="E31" s="1" t="s">
        <v>3</v>
      </c>
      <c r="H31" s="19"/>
    </row>
    <row r="32" spans="1:11" x14ac:dyDescent="0.3">
      <c r="A32" s="4" t="s">
        <v>4</v>
      </c>
      <c r="D32" s="11">
        <f>'Value Summary'!L31</f>
        <v>35</v>
      </c>
      <c r="E32" s="11">
        <f>D32/60</f>
        <v>0.58333333333333337</v>
      </c>
      <c r="H32" s="19"/>
    </row>
    <row r="33" spans="1:11" ht="13.5" customHeight="1" x14ac:dyDescent="0.3">
      <c r="A33" s="4" t="s">
        <v>27</v>
      </c>
      <c r="D33" s="11">
        <v>21</v>
      </c>
      <c r="E33" s="11">
        <f>D33/60</f>
        <v>0.35</v>
      </c>
      <c r="H33" s="19"/>
      <c r="K33" s="11"/>
    </row>
    <row r="34" spans="1:11" x14ac:dyDescent="0.3">
      <c r="A34" s="4" t="s">
        <v>10</v>
      </c>
      <c r="D34" s="11">
        <f>'Value Summary'!L32</f>
        <v>90</v>
      </c>
      <c r="E34" s="11">
        <f>D34/60</f>
        <v>1.5</v>
      </c>
      <c r="H34" s="19"/>
    </row>
    <row r="37" spans="1:11" x14ac:dyDescent="0.3">
      <c r="A37" s="3"/>
    </row>
    <row r="40" spans="1:11" x14ac:dyDescent="0.3">
      <c r="A40" s="15"/>
    </row>
  </sheetData>
  <mergeCells count="24">
    <mergeCell ref="A16:B16"/>
    <mergeCell ref="A17:B17"/>
    <mergeCell ref="A19:B19"/>
    <mergeCell ref="G16:H16"/>
    <mergeCell ref="G17:H17"/>
    <mergeCell ref="G19:H19"/>
    <mergeCell ref="A18:B18"/>
    <mergeCell ref="G18:H18"/>
    <mergeCell ref="A21:B21"/>
    <mergeCell ref="A22:B22"/>
    <mergeCell ref="G22:H22"/>
    <mergeCell ref="A8:B8"/>
    <mergeCell ref="A7:B7"/>
    <mergeCell ref="G7:H7"/>
    <mergeCell ref="G8:H8"/>
    <mergeCell ref="G9:H9"/>
    <mergeCell ref="G10:H10"/>
    <mergeCell ref="G21:H21"/>
    <mergeCell ref="A9:B9"/>
    <mergeCell ref="A11:B11"/>
    <mergeCell ref="G11:H11"/>
    <mergeCell ref="G20:H20"/>
    <mergeCell ref="A20:B20"/>
    <mergeCell ref="A10:B10"/>
  </mergeCells>
  <pageMargins left="0.25" right="0.25" top="0.75" bottom="0.75" header="0.3" footer="0.3"/>
  <pageSetup paperSize="3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topLeftCell="A9" zoomScale="130" zoomScaleNormal="130" workbookViewId="0">
      <selection activeCell="A31" sqref="A31:XFD31"/>
    </sheetView>
  </sheetViews>
  <sheetFormatPr defaultColWidth="8.77734375" defaultRowHeight="14.4" x14ac:dyDescent="0.3"/>
  <sheetData>
    <row r="1" spans="1:7" x14ac:dyDescent="0.3">
      <c r="A1" s="1" t="s">
        <v>5</v>
      </c>
    </row>
    <row r="3" spans="1:7" x14ac:dyDescent="0.3">
      <c r="A3" s="1" t="s">
        <v>0</v>
      </c>
      <c r="G3" s="1" t="s">
        <v>7</v>
      </c>
    </row>
    <row r="30" spans="1:1" x14ac:dyDescent="0.3">
      <c r="A30" s="1"/>
    </row>
    <row r="32" spans="1:1" x14ac:dyDescent="0.3">
      <c r="A32" s="1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Value Summary</vt:lpstr>
      <vt:lpstr>Dollars Saved - Contractor </vt:lpstr>
      <vt:lpstr>Assumptions </vt:lpstr>
      <vt:lpstr>Dollars Saved - Contractor</vt:lpstr>
      <vt:lpstr>Assumptions</vt:lpstr>
      <vt:lpstr>Assumptions!Print_Area</vt:lpstr>
      <vt:lpstr>'Assumptions '!Print_Area</vt:lpstr>
      <vt:lpstr>'Dollars Saved - Contractor '!Print_Area</vt:lpstr>
      <vt:lpstr>'Value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Riggs</dc:creator>
  <cp:lastModifiedBy>Jon Kopfer</cp:lastModifiedBy>
  <cp:lastPrinted>2020-07-21T15:47:22Z</cp:lastPrinted>
  <dcterms:created xsi:type="dcterms:W3CDTF">2017-06-15T15:44:41Z</dcterms:created>
  <dcterms:modified xsi:type="dcterms:W3CDTF">2020-07-21T15:59:18Z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